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3 APOLO\01 PUBLIKASI\CORSEC\"/>
    </mc:Choice>
  </mc:AlternateContent>
  <bookViews>
    <workbookView xWindow="0" yWindow="0" windowWidth="20490" windowHeight="7755"/>
  </bookViews>
  <sheets>
    <sheet name="NERACA" sheetId="1" r:id="rId1"/>
    <sheet name="LABA RUGI" sheetId="2" r:id="rId2"/>
    <sheet name="KOMITMEN KONTIJENS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42" i="3"/>
  <c r="E38" i="3"/>
  <c r="E35" i="3"/>
  <c r="E34" i="3" s="1"/>
  <c r="E29" i="3"/>
  <c r="E26" i="3"/>
  <c r="E23" i="3"/>
  <c r="E22" i="3" s="1"/>
  <c r="E19" i="3"/>
  <c r="E16" i="3"/>
  <c r="E13" i="3"/>
  <c r="E12" i="3" s="1"/>
  <c r="E11" i="3" s="1"/>
  <c r="E5" i="3"/>
  <c r="E4" i="3" s="1"/>
  <c r="E73" i="2"/>
  <c r="E68" i="2"/>
  <c r="E78" i="2" s="1"/>
  <c r="E63" i="2"/>
  <c r="E61" i="2"/>
  <c r="E43" i="2"/>
  <c r="E38" i="2"/>
  <c r="E31" i="2" s="1"/>
  <c r="E32" i="2"/>
  <c r="E21" i="2"/>
  <c r="E15" i="2"/>
  <c r="E14" i="2" s="1"/>
  <c r="E9" i="2"/>
  <c r="E6" i="2"/>
  <c r="E12" i="2" s="1"/>
  <c r="F90" i="1"/>
  <c r="F87" i="1"/>
  <c r="F76" i="1"/>
  <c r="F70" i="1"/>
  <c r="F93" i="1" s="1"/>
  <c r="F66" i="1"/>
  <c r="F58" i="1"/>
  <c r="F64" i="1" s="1"/>
  <c r="F36" i="1"/>
  <c r="F32" i="1"/>
  <c r="F24" i="1"/>
  <c r="F17" i="1"/>
  <c r="F43" i="1" s="1"/>
  <c r="F9" i="1"/>
  <c r="E10" i="3" l="1"/>
  <c r="E55" i="2"/>
  <c r="E56" i="2" s="1"/>
  <c r="E62" i="2" s="1"/>
  <c r="E66" i="2" s="1"/>
  <c r="E79" i="2" s="1"/>
  <c r="F94" i="1"/>
</calcChain>
</file>

<file path=xl/sharedStrings.xml><?xml version="1.0" encoding="utf-8"?>
<sst xmlns="http://schemas.openxmlformats.org/spreadsheetml/2006/main" count="666" uniqueCount="417">
  <si>
    <t>FORM 01A : LAPORAN POSISI KEUANGAN (NERACA) BULANAN</t>
  </si>
  <si>
    <t>(Dalam Jutaan)</t>
  </si>
  <si>
    <t>No</t>
  </si>
  <si>
    <t>Teks</t>
  </si>
  <si>
    <t>Kode Komponen</t>
  </si>
  <si>
    <t>POS - POS</t>
  </si>
  <si>
    <t>INDIVIDUAL</t>
  </si>
  <si>
    <t>Back to Header</t>
  </si>
  <si>
    <t>T</t>
  </si>
  <si>
    <t>010101000000000000</t>
  </si>
  <si>
    <t> ASET </t>
  </si>
  <si>
    <t>Y</t>
  </si>
  <si>
    <t>010101010000000000</t>
  </si>
  <si>
    <t>1.Kas </t>
  </si>
  <si>
    <t>010101020000000000</t>
  </si>
  <si>
    <t>2.Penempatan pada Bank Indonesia </t>
  </si>
  <si>
    <t>010101030000000000</t>
  </si>
  <si>
    <t>3.Penempatan pada bank lain </t>
  </si>
  <si>
    <t>010101040000000000</t>
  </si>
  <si>
    <t>4.Tagihan spot dan derivatif </t>
  </si>
  <si>
    <t>010101050000000000</t>
  </si>
  <si>
    <t>5.Surat berharga </t>
  </si>
  <si>
    <t>010101050100000000</t>
  </si>
  <si>
    <t>a.Diukur pada nilai wajar melalui laporan laba/rugi </t>
  </si>
  <si>
    <t>010101050200000000</t>
  </si>
  <si>
    <t>b.Tersedia untuk dijual </t>
  </si>
  <si>
    <t>010101050300000000</t>
  </si>
  <si>
    <t>c. Dimiliki hingga jatuh tempo </t>
  </si>
  <si>
    <t>010101050400000000</t>
  </si>
  <si>
    <t>d. Pinjaman yang diberikan dan piutang </t>
  </si>
  <si>
    <t>010101060000000000</t>
  </si>
  <si>
    <t>6.Surat berharga yang dijual dengan janji dibeli kembali (repo) </t>
  </si>
  <si>
    <t>010101070000000000</t>
  </si>
  <si>
    <t>7.Tagihan atas surat berharga yang dibeli dengan janji dijual kembali (reverse repo) </t>
  </si>
  <si>
    <t>010101080000000000</t>
  </si>
  <si>
    <t>8.Tagihan akseptasi </t>
  </si>
  <si>
    <t>010101090000000000</t>
  </si>
  <si>
    <t>9.Kredit </t>
  </si>
  <si>
    <t>010101090100000000</t>
  </si>
  <si>
    <t>a. Diukur pada nilai wajar melalui laporan laba/rugi </t>
  </si>
  <si>
    <t>010101090200000000</t>
  </si>
  <si>
    <t>b. Tersedia untuk dijual </t>
  </si>
  <si>
    <t>010101090300000000</t>
  </si>
  <si>
    <t>010101090400000000</t>
  </si>
  <si>
    <t>010101100000000000</t>
  </si>
  <si>
    <t>10.Pembiayaan syariah </t>
  </si>
  <si>
    <t>010101110000000000</t>
  </si>
  <si>
    <t>11.Penyertaan </t>
  </si>
  <si>
    <t>010101120000000000</t>
  </si>
  <si>
    <t>12.Cadangan kerugian penurunan nilai aset keuangan -/- </t>
  </si>
  <si>
    <t>010101120100000000</t>
  </si>
  <si>
    <t>a. Surat berharga </t>
  </si>
  <si>
    <t>010101120200000000</t>
  </si>
  <si>
    <t>b. Kredit </t>
  </si>
  <si>
    <t>010101120300000000</t>
  </si>
  <si>
    <t>c. Lainnya </t>
  </si>
  <si>
    <t>010101130000000000</t>
  </si>
  <si>
    <t>13.Aset tidak berwujud </t>
  </si>
  <si>
    <t>010101130100000000</t>
  </si>
  <si>
    <t>          Akumulasi amortisasi aset tidak berwujud -/- </t>
  </si>
  <si>
    <t>010101140000000000</t>
  </si>
  <si>
    <t>14.Aset tetap dan inventaris </t>
  </si>
  <si>
    <t>010101140100000000</t>
  </si>
  <si>
    <t>          Akumulasi penyusutan aset tetap dan inventaris -/- </t>
  </si>
  <si>
    <t>010101150000000000</t>
  </si>
  <si>
    <t>15.Aset Non Produktif </t>
  </si>
  <si>
    <t>010101150100000000</t>
  </si>
  <si>
    <t>          a. Properti terbengkalai </t>
  </si>
  <si>
    <t>010101150200000000</t>
  </si>
  <si>
    <t>          b. Aset yang diambil alih  </t>
  </si>
  <si>
    <t>010101150300000000</t>
  </si>
  <si>
    <t>          c. Rekening tunda </t>
  </si>
  <si>
    <t>010101150400000000</t>
  </si>
  <si>
    <t>          d. Aset antarkantor </t>
  </si>
  <si>
    <t>010101150401000000</t>
  </si>
  <si>
    <t>               i. Melakukan kegiatan operasional di Indonesia  </t>
  </si>
  <si>
    <t>010101150402000000</t>
  </si>
  <si>
    <t>              ii. Melakukan kegiatan operasional di luar Indonesia  </t>
  </si>
  <si>
    <t>010101160000000000</t>
  </si>
  <si>
    <t>16.Cadangan kerugian penurunan nilai aset non keuangan -/- </t>
  </si>
  <si>
    <t>010101170000000000</t>
  </si>
  <si>
    <t>17.Sewa pembiayaan   </t>
  </si>
  <si>
    <t>010101180000000000</t>
  </si>
  <si>
    <t>18.Aset pajak tangguhan  </t>
  </si>
  <si>
    <t>010101190000000000</t>
  </si>
  <si>
    <t>19.Aset Lainnya </t>
  </si>
  <si>
    <t>010101200000000000</t>
  </si>
  <si>
    <t> TOTAL ASET </t>
  </si>
  <si>
    <t>010102000000000000</t>
  </si>
  <si>
    <t> LIABILITAS DAN EKUITAS </t>
  </si>
  <si>
    <t>010102010000000000</t>
  </si>
  <si>
    <t>    LIABILITAS </t>
  </si>
  <si>
    <t>010102010100000000</t>
  </si>
  <si>
    <t>      1.Giro </t>
  </si>
  <si>
    <t>010102010200000000</t>
  </si>
  <si>
    <t>      2.Tabungan </t>
  </si>
  <si>
    <t>010102010300000000</t>
  </si>
  <si>
    <t>      3.Simpanan berjangka </t>
  </si>
  <si>
    <t>010102010400000000</t>
  </si>
  <si>
    <t>      4.Dana investasi revenue sharing </t>
  </si>
  <si>
    <t>010102010500000000</t>
  </si>
  <si>
    <t>      5.Pinjaman dari Bank Indonesia </t>
  </si>
  <si>
    <t>010102010600000000</t>
  </si>
  <si>
    <t>      6.Pinjaman dari bank lain </t>
  </si>
  <si>
    <t>010102010700000000</t>
  </si>
  <si>
    <t>      7.Liabilitas spot dan derivatif </t>
  </si>
  <si>
    <t>010102010800000000</t>
  </si>
  <si>
    <t>      8.Utang atas surat berharga yang dijual dengan janji dibeli kembali (repo) </t>
  </si>
  <si>
    <t>010102010900000000</t>
  </si>
  <si>
    <t>      9.Utang akseptasi </t>
  </si>
  <si>
    <t>010102011000000000</t>
  </si>
  <si>
    <t>    10.Surat berharga yang diterbitkan </t>
  </si>
  <si>
    <t>010102011100000000</t>
  </si>
  <si>
    <t>    11.Pinjaman yang diterima </t>
  </si>
  <si>
    <t>010102011200000000</t>
  </si>
  <si>
    <t>    12.Setoran jaminan </t>
  </si>
  <si>
    <t>010102011300000000</t>
  </si>
  <si>
    <t>    13.Liabilitas antar kantor </t>
  </si>
  <si>
    <t>010102011301000000</t>
  </si>
  <si>
    <t>         a. Melakukan kegiatan operasional di Indonesia </t>
  </si>
  <si>
    <t>010102011302000000</t>
  </si>
  <si>
    <t>         b. Melakukan kegiatan operasional di luar Indonesia </t>
  </si>
  <si>
    <t>010102011400000000</t>
  </si>
  <si>
    <t>    14.Liabilitas pajak tangguhan </t>
  </si>
  <si>
    <t>010102011500000000</t>
  </si>
  <si>
    <t>    15.Liabilitas lainnya </t>
  </si>
  <si>
    <t>010102011600000000</t>
  </si>
  <si>
    <t>    16.Dana investasi profit sharing </t>
  </si>
  <si>
    <t>010102011700000000</t>
  </si>
  <si>
    <t>   TOTAL LIABILITAS </t>
  </si>
  <si>
    <t>010102020000000000</t>
  </si>
  <si>
    <t>   EKUITAS </t>
  </si>
  <si>
    <t>010102020100000000</t>
  </si>
  <si>
    <t>   17.Modal disetor </t>
  </si>
  <si>
    <t>010102020101000000</t>
  </si>
  <si>
    <t>       a. Modal dasar  </t>
  </si>
  <si>
    <t>010102020102000000</t>
  </si>
  <si>
    <t>       b. Modal yang belum disetor -/- </t>
  </si>
  <si>
    <t>010102020103000000</t>
  </si>
  <si>
    <t>       c. Saham yang dibeli kembali (treasury stock) -/- </t>
  </si>
  <si>
    <t>010102020200000000</t>
  </si>
  <si>
    <t>    18.Tambahan modal disetor </t>
  </si>
  <si>
    <t>010102020201000000</t>
  </si>
  <si>
    <t>       a. Agio </t>
  </si>
  <si>
    <t>010102020202000000</t>
  </si>
  <si>
    <t>       b. Disagio -/- </t>
  </si>
  <si>
    <t>010102020203000000</t>
  </si>
  <si>
    <t>       c. Modal sumbangan </t>
  </si>
  <si>
    <t>010102020204000000</t>
  </si>
  <si>
    <t>       d. Dana setoran modal </t>
  </si>
  <si>
    <t>010102020205000000</t>
  </si>
  <si>
    <t>       e. Lainnya </t>
  </si>
  <si>
    <t>010102020300000000</t>
  </si>
  <si>
    <t>    19.Penghasilan komprehensif lain </t>
  </si>
  <si>
    <t>010102020301000000</t>
  </si>
  <si>
    <t>        a. Penyesuaian akibat penjabaran laporan keuangan dalam mata uang asing </t>
  </si>
  <si>
    <t>010102020302000000</t>
  </si>
  <si>
    <t>        b. Keuntungan (kerugian) dari perubahan nilai aset keuangan dalam kelompok tersedia untuk dijual </t>
  </si>
  <si>
    <t>010102020303000000</t>
  </si>
  <si>
    <t>        c. Bagian efektif lindung nilai arus kas </t>
  </si>
  <si>
    <t>010102020304000000</t>
  </si>
  <si>
    <t>        d. Keuntungan revaluasi aset tetap </t>
  </si>
  <si>
    <t>010102020305000000</t>
  </si>
  <si>
    <t>        e. Bagian penghasilan komprehensif lain dari entitas asosiasi </t>
  </si>
  <si>
    <t>010102020306000000</t>
  </si>
  <si>
    <t>        f. Pengukuran kembali atas program imbalan pasti </t>
  </si>
  <si>
    <t>010102020307000000</t>
  </si>
  <si>
    <t>        g. Lainnya </t>
  </si>
  <si>
    <t>010102020400000000</t>
  </si>
  <si>
    <t>    20.Selisih kuasi reorganisasi </t>
  </si>
  <si>
    <t>010102020500000000</t>
  </si>
  <si>
    <t>    21.Selisih restrukturisasi entitas sepengendali </t>
  </si>
  <si>
    <t>010102020600000000</t>
  </si>
  <si>
    <t>    22.Ekuitas lainnya </t>
  </si>
  <si>
    <t>010102020700000000</t>
  </si>
  <si>
    <t>    23.Cadangan </t>
  </si>
  <si>
    <t>010102020701000000</t>
  </si>
  <si>
    <t>        a. Cadangan umum </t>
  </si>
  <si>
    <t>010102020702000000</t>
  </si>
  <si>
    <t>        b. Cadangan tujuan </t>
  </si>
  <si>
    <t>010102020800000000</t>
  </si>
  <si>
    <t>    24.Laba/rugi </t>
  </si>
  <si>
    <t>010102020801000000</t>
  </si>
  <si>
    <t>        a. Tahun-tahun lalu </t>
  </si>
  <si>
    <t>010102020802000000</t>
  </si>
  <si>
    <t>        b. Tahun berjalan </t>
  </si>
  <si>
    <t>010102020900000000</t>
  </si>
  <si>
    <t>   TOTAL EKUITAS </t>
  </si>
  <si>
    <t>010102030000000000</t>
  </si>
  <si>
    <t> TOTAL LIABILITAS DAN EKUITAS </t>
  </si>
  <si>
    <t xml:space="preserve">Catatan: </t>
  </si>
  <si>
    <t>FORM 02A : LAPORAN LABA RUGI DAN PENGHASILAN KOMPREHENSIF LAIN BULANAN</t>
  </si>
  <si>
    <t>020101000000000000</t>
  </si>
  <si>
    <t> PENDAPATAN DAN BEBAN OPERASIONAL </t>
  </si>
  <si>
    <t>020101010000000000</t>
  </si>
  <si>
    <t> A. Pendapatan dan Beban Bunga </t>
  </si>
  <si>
    <t>020101010100000000</t>
  </si>
  <si>
    <t>     1. Pendapatan Bunga </t>
  </si>
  <si>
    <t>020101010101000000</t>
  </si>
  <si>
    <t>         a. Rupiah </t>
  </si>
  <si>
    <t>020101010102000000</t>
  </si>
  <si>
    <t>         b. Valuta Asing </t>
  </si>
  <si>
    <t>020101010200000000</t>
  </si>
  <si>
    <t>     2. Beban Bunga </t>
  </si>
  <si>
    <t>020101010201000000</t>
  </si>
  <si>
    <t>020101010202000000</t>
  </si>
  <si>
    <t>020101010300000000</t>
  </si>
  <si>
    <t>     Pendapatan (Beban) Bunga bersih </t>
  </si>
  <si>
    <t>020101020000000000</t>
  </si>
  <si>
    <t> B. Pendapatan dan Beban Operasional selain Bunga </t>
  </si>
  <si>
    <t>020101020100000000</t>
  </si>
  <si>
    <t>     1. Pendapatan Operasional Selain Bunga </t>
  </si>
  <si>
    <t>020101020101000000</t>
  </si>
  <si>
    <t>         a. Peningkatan nilai wajar aset keuangan </t>
  </si>
  <si>
    <t>020101020101010000</t>
  </si>
  <si>
    <t>             i.   Surat berharga </t>
  </si>
  <si>
    <t>020101020101020000</t>
  </si>
  <si>
    <t>             ii.  Kredit </t>
  </si>
  <si>
    <t>020101020101030000</t>
  </si>
  <si>
    <t>             iii. Spot dan derivatif </t>
  </si>
  <si>
    <t>020101020101040000</t>
  </si>
  <si>
    <t>             iv. Aset keuangan lainnya </t>
  </si>
  <si>
    <t>020101020102000000</t>
  </si>
  <si>
    <t>         b. Penurunan nilai wajar liabilitas keuangan </t>
  </si>
  <si>
    <t>020101020103000000</t>
  </si>
  <si>
    <t>         c. Keuntungan penjualan aset keuangan </t>
  </si>
  <si>
    <t>020101020103010000</t>
  </si>
  <si>
    <t>020101020103020000</t>
  </si>
  <si>
    <t>020101020103030000</t>
  </si>
  <si>
    <t>             iii. Aset keuangan lainnya </t>
  </si>
  <si>
    <t>020101020104000000</t>
  </si>
  <si>
    <t>         d. Keuntungan transaksi spot dan derivatif (realised) </t>
  </si>
  <si>
    <t>020101020105000000</t>
  </si>
  <si>
    <t>         e. Dividen </t>
  </si>
  <si>
    <t>020101020106000000</t>
  </si>
  <si>
    <t>         f. Keuntungan dari penyertaan dengan equity method </t>
  </si>
  <si>
    <t>020101020107000000</t>
  </si>
  <si>
    <t>         g. Komisi/provisi/fee dan administrasi </t>
  </si>
  <si>
    <t>020101020108000000</t>
  </si>
  <si>
    <t>         h. Pemulihan atas cadangan kerugian penurunan nilai </t>
  </si>
  <si>
    <t>020101020109000000</t>
  </si>
  <si>
    <t>         i. Pendapatan lainnya </t>
  </si>
  <si>
    <t>020101020200000000</t>
  </si>
  <si>
    <t>     2. Beban Operasional Selain Bunga </t>
  </si>
  <si>
    <t>020101020201000000</t>
  </si>
  <si>
    <t>         a. Penurunan nilai wajar aset keuangan </t>
  </si>
  <si>
    <t>020101020201010000</t>
  </si>
  <si>
    <t>             i. Surat berharga </t>
  </si>
  <si>
    <t>020101020201020000</t>
  </si>
  <si>
    <t xml:space="preserve">             ii. Kredit  </t>
  </si>
  <si>
    <t>020101020201030000</t>
  </si>
  <si>
    <t>020101020201040000</t>
  </si>
  <si>
    <t>020101020202000000</t>
  </si>
  <si>
    <t>         b. Peningkatan nilai wajar liabilitas keuangan </t>
  </si>
  <si>
    <t>020101020203000000</t>
  </si>
  <si>
    <t>         c. Kerugian penjualan aset keuangan </t>
  </si>
  <si>
    <t>020101020203010000</t>
  </si>
  <si>
    <t>             i.  Surat berharga </t>
  </si>
  <si>
    <t>020101020203020000</t>
  </si>
  <si>
    <t>020101020203030000</t>
  </si>
  <si>
    <t>020101020204000000</t>
  </si>
  <si>
    <t>         d. Kerugian transaksi spot dan derivatif (realised) </t>
  </si>
  <si>
    <t>020101020205000000</t>
  </si>
  <si>
    <t>         e. Kerugian penurunan nilai aset keuangan (impairment) </t>
  </si>
  <si>
    <t>020101020205010000</t>
  </si>
  <si>
    <t>020101020205020000</t>
  </si>
  <si>
    <t>020101020205030000</t>
  </si>
  <si>
    <t>             iii. Pembiayaan syariah </t>
  </si>
  <si>
    <t>020101020205040000</t>
  </si>
  <si>
    <t>020101020206000000</t>
  </si>
  <si>
    <t>         f. Kerugian terkait risiko operasional </t>
  </si>
  <si>
    <t>020101020207000000</t>
  </si>
  <si>
    <t>         g.  Kerugian dari penyertaan dengan equity method </t>
  </si>
  <si>
    <t>020101020208000000</t>
  </si>
  <si>
    <t>         h. Komisi/provisi/fee dan administrasi </t>
  </si>
  <si>
    <t>020101020209000000</t>
  </si>
  <si>
    <t>         i. Kerugian penurunan nilai aset lainnya (non keuangan) </t>
  </si>
  <si>
    <t>020101020210000000</t>
  </si>
  <si>
    <t>         j. Beban tenaga kerja </t>
  </si>
  <si>
    <t>020101020211000000</t>
  </si>
  <si>
    <t>         k. Beban promosi </t>
  </si>
  <si>
    <t>020101020212000000</t>
  </si>
  <si>
    <t>         l. Beban lainnya </t>
  </si>
  <si>
    <t>020101020300000000</t>
  </si>
  <si>
    <t>         Pendapatan (Beban) Operasional Selain Bunga Bersih </t>
  </si>
  <si>
    <t>020101030000000000</t>
  </si>
  <si>
    <t>         LABA (RUGI) OPERASIONAL </t>
  </si>
  <si>
    <t>020102000000000000</t>
  </si>
  <si>
    <t> PENDAPATAN (BEBAN) NON OPERASIONAL </t>
  </si>
  <si>
    <t>020102010000000000</t>
  </si>
  <si>
    <t> 1. Keuntungan (kerugian) penjualan aset tetap dan inventaris </t>
  </si>
  <si>
    <t>020102020000000000</t>
  </si>
  <si>
    <t> 2. Keuntungan (kerugian) penjabaran transaksi valuta asing </t>
  </si>
  <si>
    <t>020102030000000000</t>
  </si>
  <si>
    <t> 3. Pendapatan (beban) non operasional lainnya </t>
  </si>
  <si>
    <t>020102040000000000</t>
  </si>
  <si>
    <t>     LABA (RUGI) NON OPERASIONAL </t>
  </si>
  <si>
    <t>020103000000000000</t>
  </si>
  <si>
    <t>     LABA (RUGI) TAHUN BERJALAN SEBELUM PAJAK </t>
  </si>
  <si>
    <t>020104000000000000</t>
  </si>
  <si>
    <t> 4. Pajak Penghasilan </t>
  </si>
  <si>
    <t>020104010000000000</t>
  </si>
  <si>
    <t>     a. Taksiran pajak tahun berjalan </t>
  </si>
  <si>
    <t>020104020000000000</t>
  </si>
  <si>
    <t>     b. Pendapatan (beban) pajak tangguhan </t>
  </si>
  <si>
    <t>020105000000000000</t>
  </si>
  <si>
    <t> LABA (RUGI) BERSIH TAHUN BERJALAN </t>
  </si>
  <si>
    <t>020106000000000000</t>
  </si>
  <si>
    <t> PENGHASILAN KOMPREHENSIF LAIN </t>
  </si>
  <si>
    <t>020106010000000000</t>
  </si>
  <si>
    <t> 1. Pos-pos yang tidak akan direklasifikasi ke laba rugi </t>
  </si>
  <si>
    <t>020106010100000000</t>
  </si>
  <si>
    <t>     a. Keuntungan revaluasi aset tetap </t>
  </si>
  <si>
    <t>020106010200000000</t>
  </si>
  <si>
    <t>     b. Pengukuran kembali atas program imbalan pasti </t>
  </si>
  <si>
    <t>020106010300000000</t>
  </si>
  <si>
    <t>     c. Bagian penghasilan komprehensif lain dari entitas asosiasi </t>
  </si>
  <si>
    <t>020106010400000000</t>
  </si>
  <si>
    <t>     d. Lainnya </t>
  </si>
  <si>
    <t>020106020000000000</t>
  </si>
  <si>
    <t> 2. Pos-pos yang akan direklasifikasi ke laba rugi </t>
  </si>
  <si>
    <t>020106020100000000</t>
  </si>
  <si>
    <t>     a. Penyesuaian akibat penjabaran laporan keuangan dalam mata uang asing </t>
  </si>
  <si>
    <t>020106020200000000</t>
  </si>
  <si>
    <t>     b. Keuntungan (kerugian) dari perubahan nilai aset keuangan dalam kelompok tersedia untuk dijual </t>
  </si>
  <si>
    <t>020106020300000000</t>
  </si>
  <si>
    <t>     c. Fagian efektif dari lindung nilai arus kas </t>
  </si>
  <si>
    <t>020106020400000000</t>
  </si>
  <si>
    <t>020106030000000000</t>
  </si>
  <si>
    <t> PENGHASILAN KOMPREHENSIF LAIN TAHUN BERJALAN SETELAH PAJAK </t>
  </si>
  <si>
    <t>020107000000000000</t>
  </si>
  <si>
    <t> TOTAL LABA (RUGI) KOMPREHENSIF TAHUN BERJALAN </t>
  </si>
  <si>
    <t>020108000000000000</t>
  </si>
  <si>
    <t> TRANSFER LABA (RUGI) KE KANTOR PUSAT </t>
  </si>
  <si>
    <t>Catatan:</t>
  </si>
  <si>
    <t>FORM 03A : LAPORAN KOMITMEN DAN KONTINJENSI BULANAN</t>
  </si>
  <si>
    <t>030101000000000000</t>
  </si>
  <si>
    <t> I. TAGIHAN KOMITMEN </t>
  </si>
  <si>
    <t>030101010000000000</t>
  </si>
  <si>
    <t>    1. Fasilitas pinjaman yang belum ditarik   </t>
  </si>
  <si>
    <t>030101010100000000</t>
  </si>
  <si>
    <t>        a. Rupiah </t>
  </si>
  <si>
    <t>030101010200000000</t>
  </si>
  <si>
    <t>        b. Valuta Asing </t>
  </si>
  <si>
    <t>030101020000000000</t>
  </si>
  <si>
    <t>     2. Posisi pembelian spot dan derivatif yang masih berjalan    </t>
  </si>
  <si>
    <t>030101030000000000</t>
  </si>
  <si>
    <t>     3. Lainnya </t>
  </si>
  <si>
    <t>030102000000000000</t>
  </si>
  <si>
    <t> II. KEWAJIBAN KOMITMEN </t>
  </si>
  <si>
    <t>030102010000000000</t>
  </si>
  <si>
    <t>     1. Fasilitas kredit kepada nasabah yang belum ditarik </t>
  </si>
  <si>
    <t>030102010100000000</t>
  </si>
  <si>
    <t>         a. BUMN </t>
  </si>
  <si>
    <t>030102010101000000</t>
  </si>
  <si>
    <t>             i. Committed </t>
  </si>
  <si>
    <t>030102010101010000</t>
  </si>
  <si>
    <t>                - Rupiah </t>
  </si>
  <si>
    <t>030102010101020000</t>
  </si>
  <si>
    <t>                - Valuta Asing </t>
  </si>
  <si>
    <t>030102010102000000</t>
  </si>
  <si>
    <t>             ii. Uncommitted   </t>
  </si>
  <si>
    <t>030102010102010000</t>
  </si>
  <si>
    <t>                 - Rupiah </t>
  </si>
  <si>
    <t>030102010102020000</t>
  </si>
  <si>
    <t>                 - Valuta Asing </t>
  </si>
  <si>
    <t>030102010200000000</t>
  </si>
  <si>
    <t>         b. Lainnya </t>
  </si>
  <si>
    <t>030102010201000000</t>
  </si>
  <si>
    <t>             i.  Committed    </t>
  </si>
  <si>
    <t>030102010202000000</t>
  </si>
  <si>
    <t>             ii. Uncommitted </t>
  </si>
  <si>
    <t>030102020000000000</t>
  </si>
  <si>
    <t>    2. Fasilitas kredit kepada bank lain yang belum ditarik </t>
  </si>
  <si>
    <t>030102020100000000</t>
  </si>
  <si>
    <t>        a. Committed   </t>
  </si>
  <si>
    <t>030102020101000000</t>
  </si>
  <si>
    <t>            - Rupiah </t>
  </si>
  <si>
    <t>030102020102000000</t>
  </si>
  <si>
    <t>            - Valuta Asing </t>
  </si>
  <si>
    <t>030102020200000000</t>
  </si>
  <si>
    <t>        b. Uncommitted </t>
  </si>
  <si>
    <t>030102020201000000</t>
  </si>
  <si>
    <t>030102020202000000</t>
  </si>
  <si>
    <t>030102030000000000</t>
  </si>
  <si>
    <t>     3. Irrevocable L/C yang masih berjalan </t>
  </si>
  <si>
    <t>030102030100000000</t>
  </si>
  <si>
    <t>         a. L/C luar negeri </t>
  </si>
  <si>
    <t>030102030200000000</t>
  </si>
  <si>
    <t>         b. L/C dalam negeri    </t>
  </si>
  <si>
    <t>030102040000000000</t>
  </si>
  <si>
    <t>     4. Posisi penjualan spot dan derivatif yang masih berjalan    </t>
  </si>
  <si>
    <t>030102050000000000</t>
  </si>
  <si>
    <t>     5. Lainnya   </t>
  </si>
  <si>
    <t>030103000000000000</t>
  </si>
  <si>
    <t> III.TAGIHAN KONTINJENSI </t>
  </si>
  <si>
    <t>030103010000000000</t>
  </si>
  <si>
    <t>     1. Garansi yang diterima    </t>
  </si>
  <si>
    <t>030103010100000000</t>
  </si>
  <si>
    <t>030103010200000000</t>
  </si>
  <si>
    <t>030103020000000000</t>
  </si>
  <si>
    <t>      2. Pendapatan bunga dalam penyelesaian </t>
  </si>
  <si>
    <t>030103020100000000</t>
  </si>
  <si>
    <t>          a. Bunga kredit yang diberikan </t>
  </si>
  <si>
    <t>030103020200000000</t>
  </si>
  <si>
    <t>          b. Bunga lainnya    </t>
  </si>
  <si>
    <t>030103030000000000</t>
  </si>
  <si>
    <t>      3. Lainnya   </t>
  </si>
  <si>
    <t>030104000000000000</t>
  </si>
  <si>
    <t> IV.KEWAJIBAN KONTINJENSI </t>
  </si>
  <si>
    <t>030104010000000000</t>
  </si>
  <si>
    <t>     1. Garansi yang diberikan </t>
  </si>
  <si>
    <t>030104010100000000</t>
  </si>
  <si>
    <t>030104010200000000</t>
  </si>
  <si>
    <t>030104020000000000</t>
  </si>
  <si>
    <t>     2. Lainnya    </t>
  </si>
  <si>
    <t>PERIODE 30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</si>
</sst>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b/>
      <sz val="11"/>
      <color rgb="FFFFFFFF"/>
      <name val="Bookman Old Style"/>
      <family val="1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242729"/>
      <name val="Bookman Old Style"/>
      <family val="1"/>
    </font>
    <font>
      <sz val="10"/>
      <name val="Arial"/>
      <family val="2"/>
    </font>
    <font>
      <sz val="11"/>
      <color indexed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A0000"/>
        <bgColor indexed="64"/>
      </patternFill>
    </fill>
    <fill>
      <patternFill patternType="solid">
        <fgColor rgb="FFB03A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A3A3A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0" xfId="2" applyFont="1" applyFill="1"/>
    <xf numFmtId="0" fontId="7" fillId="5" borderId="1" xfId="0" applyFont="1" applyFill="1" applyBorder="1" applyAlignment="1">
      <alignment horizontal="center"/>
    </xf>
    <xf numFmtId="0" fontId="8" fillId="5" borderId="1" xfId="0" quotePrefix="1" applyNumberFormat="1" applyFont="1" applyFill="1" applyBorder="1"/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 indent="3"/>
    </xf>
    <xf numFmtId="0" fontId="7" fillId="5" borderId="1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6"/>
    </xf>
    <xf numFmtId="0" fontId="7" fillId="5" borderId="3" xfId="0" applyFont="1" applyFill="1" applyBorder="1" applyAlignment="1">
      <alignment horizontal="left" vertical="top" wrapText="1" indent="6"/>
    </xf>
    <xf numFmtId="0" fontId="7" fillId="5" borderId="2" xfId="0" applyFont="1" applyFill="1" applyBorder="1" applyAlignment="1">
      <alignment horizontal="left" vertical="top" wrapText="1" indent="3"/>
    </xf>
    <xf numFmtId="0" fontId="7" fillId="5" borderId="3" xfId="0" applyFont="1" applyFill="1" applyBorder="1" applyAlignment="1">
      <alignment horizontal="left" vertical="top" wrapText="1" indent="3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64" fontId="0" fillId="0" borderId="0" xfId="1" applyNumberFormat="1" applyFont="1"/>
    <xf numFmtId="43" fontId="0" fillId="0" borderId="0" xfId="0" applyNumberFormat="1"/>
    <xf numFmtId="0" fontId="10" fillId="7" borderId="1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quotePrefix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7" fillId="5" borderId="1" xfId="0" quotePrefix="1" applyFont="1" applyFill="1" applyBorder="1"/>
    <xf numFmtId="0" fontId="7" fillId="5" borderId="4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8" xfId="0" quotePrefix="1" applyFont="1" applyFill="1" applyBorder="1"/>
    <xf numFmtId="0" fontId="7" fillId="5" borderId="9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 wrapText="1"/>
    </xf>
    <xf numFmtId="164" fontId="7" fillId="6" borderId="1" xfId="1" applyNumberFormat="1" applyFont="1" applyFill="1" applyBorder="1" applyAlignment="1">
      <alignment horizontal="center" wrapText="1"/>
    </xf>
    <xf numFmtId="164" fontId="7" fillId="6" borderId="1" xfId="1" applyNumberFormat="1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/>
    </xf>
    <xf numFmtId="164" fontId="7" fillId="5" borderId="1" xfId="1" applyNumberFormat="1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11" fillId="5" borderId="1" xfId="1" applyNumberFormat="1" applyFont="1" applyFill="1" applyBorder="1" applyAlignment="1">
      <alignment horizontal="center" vertical="top"/>
    </xf>
    <xf numFmtId="164" fontId="11" fillId="6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/>
    </xf>
    <xf numFmtId="164" fontId="11" fillId="0" borderId="1" xfId="1" applyNumberFormat="1" applyFont="1" applyFill="1" applyBorder="1" applyAlignment="1">
      <alignment horizontal="center" vertical="top" wrapText="1"/>
    </xf>
    <xf numFmtId="164" fontId="13" fillId="8" borderId="5" xfId="1" applyNumberFormat="1" applyFont="1" applyFill="1" applyBorder="1" applyAlignment="1">
      <alignment horizontal="center" vertical="center"/>
    </xf>
    <xf numFmtId="164" fontId="13" fillId="8" borderId="7" xfId="1" applyNumberFormat="1" applyFont="1" applyFill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D1" workbookViewId="0">
      <selection activeCell="D19" sqref="D19:E19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4.5703125" bestFit="1" customWidth="1"/>
    <col min="5" max="5" width="96.7109375" customWidth="1"/>
    <col min="6" max="6" width="18" style="16" bestFit="1" customWidth="1"/>
    <col min="7" max="7" width="15" hidden="1" customWidth="1"/>
    <col min="8" max="8" width="15.140625" bestFit="1" customWidth="1"/>
  </cols>
  <sheetData>
    <row r="1" spans="1:7" ht="21" x14ac:dyDescent="0.25">
      <c r="A1" s="35" t="s">
        <v>0</v>
      </c>
      <c r="B1" s="35"/>
      <c r="C1" s="35"/>
      <c r="D1" s="35"/>
      <c r="E1" s="35"/>
      <c r="F1" s="45" t="s">
        <v>1</v>
      </c>
    </row>
    <row r="2" spans="1:7" ht="21" x14ac:dyDescent="0.25">
      <c r="A2" s="43"/>
      <c r="B2" s="43"/>
      <c r="C2" s="43"/>
      <c r="D2" s="47" t="s">
        <v>416</v>
      </c>
      <c r="E2" s="47"/>
      <c r="F2" s="46"/>
    </row>
    <row r="3" spans="1:7" x14ac:dyDescent="0.25">
      <c r="A3" s="1" t="s">
        <v>2</v>
      </c>
      <c r="B3" s="1" t="s">
        <v>3</v>
      </c>
      <c r="C3" s="2" t="s">
        <v>4</v>
      </c>
      <c r="D3" s="3" t="s">
        <v>5</v>
      </c>
      <c r="E3" s="3"/>
      <c r="F3" s="36" t="s">
        <v>6</v>
      </c>
      <c r="G3" s="4" t="s">
        <v>7</v>
      </c>
    </row>
    <row r="4" spans="1:7" x14ac:dyDescent="0.25">
      <c r="A4" s="5">
        <v>1</v>
      </c>
      <c r="B4" s="5" t="s">
        <v>8</v>
      </c>
      <c r="C4" s="6" t="s">
        <v>9</v>
      </c>
      <c r="D4" s="7" t="s">
        <v>10</v>
      </c>
      <c r="E4" s="7"/>
      <c r="F4" s="37"/>
    </row>
    <row r="5" spans="1:7" x14ac:dyDescent="0.25">
      <c r="A5" s="5">
        <v>2</v>
      </c>
      <c r="B5" s="5" t="s">
        <v>11</v>
      </c>
      <c r="C5" s="6" t="s">
        <v>12</v>
      </c>
      <c r="D5" s="8" t="s">
        <v>13</v>
      </c>
      <c r="E5" s="8"/>
      <c r="F5" s="38">
        <v>1521886</v>
      </c>
    </row>
    <row r="6" spans="1:7" x14ac:dyDescent="0.25">
      <c r="A6" s="5">
        <v>3</v>
      </c>
      <c r="B6" s="5" t="s">
        <v>11</v>
      </c>
      <c r="C6" s="6" t="s">
        <v>14</v>
      </c>
      <c r="D6" s="8" t="s">
        <v>15</v>
      </c>
      <c r="E6" s="8"/>
      <c r="F6" s="38">
        <v>5606708</v>
      </c>
    </row>
    <row r="7" spans="1:7" x14ac:dyDescent="0.25">
      <c r="A7" s="5">
        <v>4</v>
      </c>
      <c r="B7" s="5" t="s">
        <v>11</v>
      </c>
      <c r="C7" s="6" t="s">
        <v>16</v>
      </c>
      <c r="D7" s="8" t="s">
        <v>17</v>
      </c>
      <c r="E7" s="8"/>
      <c r="F7" s="38">
        <v>7467280</v>
      </c>
    </row>
    <row r="8" spans="1:7" x14ac:dyDescent="0.25">
      <c r="A8" s="5">
        <v>5</v>
      </c>
      <c r="B8" s="5" t="s">
        <v>11</v>
      </c>
      <c r="C8" s="6" t="s">
        <v>18</v>
      </c>
      <c r="D8" s="8" t="s">
        <v>19</v>
      </c>
      <c r="E8" s="8"/>
      <c r="F8" s="38">
        <v>0</v>
      </c>
    </row>
    <row r="9" spans="1:7" x14ac:dyDescent="0.25">
      <c r="A9" s="5">
        <v>6</v>
      </c>
      <c r="B9" s="5" t="s">
        <v>11</v>
      </c>
      <c r="C9" s="6" t="s">
        <v>20</v>
      </c>
      <c r="D9" s="8" t="s">
        <v>21</v>
      </c>
      <c r="E9" s="8"/>
      <c r="F9" s="39">
        <f>SUM(F10:F13)</f>
        <v>9331243</v>
      </c>
    </row>
    <row r="10" spans="1:7" x14ac:dyDescent="0.25">
      <c r="A10" s="5">
        <v>7</v>
      </c>
      <c r="B10" s="5" t="s">
        <v>11</v>
      </c>
      <c r="C10" s="6" t="s">
        <v>22</v>
      </c>
      <c r="D10" s="9" t="s">
        <v>23</v>
      </c>
      <c r="E10" s="9"/>
      <c r="F10" s="38">
        <v>0</v>
      </c>
    </row>
    <row r="11" spans="1:7" x14ac:dyDescent="0.25">
      <c r="A11" s="5">
        <v>8</v>
      </c>
      <c r="B11" s="5" t="s">
        <v>11</v>
      </c>
      <c r="C11" s="6" t="s">
        <v>24</v>
      </c>
      <c r="D11" s="9" t="s">
        <v>25</v>
      </c>
      <c r="E11" s="9"/>
      <c r="F11" s="38">
        <v>0</v>
      </c>
    </row>
    <row r="12" spans="1:7" x14ac:dyDescent="0.25">
      <c r="A12" s="5">
        <v>9</v>
      </c>
      <c r="B12" s="5" t="s">
        <v>11</v>
      </c>
      <c r="C12" s="6" t="s">
        <v>26</v>
      </c>
      <c r="D12" s="9" t="s">
        <v>27</v>
      </c>
      <c r="E12" s="9"/>
      <c r="F12" s="38">
        <v>9331243</v>
      </c>
    </row>
    <row r="13" spans="1:7" x14ac:dyDescent="0.25">
      <c r="A13" s="5">
        <v>10</v>
      </c>
      <c r="B13" s="5" t="s">
        <v>11</v>
      </c>
      <c r="C13" s="6" t="s">
        <v>28</v>
      </c>
      <c r="D13" s="9" t="s">
        <v>29</v>
      </c>
      <c r="E13" s="9"/>
      <c r="F13" s="38">
        <v>0</v>
      </c>
    </row>
    <row r="14" spans="1:7" x14ac:dyDescent="0.25">
      <c r="A14" s="5">
        <v>11</v>
      </c>
      <c r="B14" s="5" t="s">
        <v>11</v>
      </c>
      <c r="C14" s="6" t="s">
        <v>30</v>
      </c>
      <c r="D14" s="8" t="s">
        <v>31</v>
      </c>
      <c r="E14" s="8"/>
      <c r="F14" s="38">
        <v>0</v>
      </c>
    </row>
    <row r="15" spans="1:7" x14ac:dyDescent="0.25">
      <c r="A15" s="5">
        <v>12</v>
      </c>
      <c r="B15" s="5" t="s">
        <v>11</v>
      </c>
      <c r="C15" s="6" t="s">
        <v>32</v>
      </c>
      <c r="D15" s="8" t="s">
        <v>33</v>
      </c>
      <c r="E15" s="8"/>
      <c r="F15" s="38">
        <v>8909967</v>
      </c>
    </row>
    <row r="16" spans="1:7" x14ac:dyDescent="0.25">
      <c r="A16" s="5">
        <v>13</v>
      </c>
      <c r="B16" s="5" t="s">
        <v>11</v>
      </c>
      <c r="C16" s="6" t="s">
        <v>34</v>
      </c>
      <c r="D16" s="8" t="s">
        <v>35</v>
      </c>
      <c r="E16" s="8"/>
      <c r="F16" s="38">
        <v>0</v>
      </c>
    </row>
    <row r="17" spans="1:6" x14ac:dyDescent="0.25">
      <c r="A17" s="5">
        <v>14</v>
      </c>
      <c r="B17" s="5" t="s">
        <v>11</v>
      </c>
      <c r="C17" s="6" t="s">
        <v>36</v>
      </c>
      <c r="D17" s="8" t="s">
        <v>37</v>
      </c>
      <c r="E17" s="8"/>
      <c r="F17" s="39">
        <f>SUM(F18:F21)</f>
        <v>33507329</v>
      </c>
    </row>
    <row r="18" spans="1:6" x14ac:dyDescent="0.25">
      <c r="A18" s="5">
        <v>15</v>
      </c>
      <c r="B18" s="5" t="s">
        <v>11</v>
      </c>
      <c r="C18" s="6" t="s">
        <v>38</v>
      </c>
      <c r="D18" s="9" t="s">
        <v>39</v>
      </c>
      <c r="E18" s="9"/>
      <c r="F18" s="38">
        <v>0</v>
      </c>
    </row>
    <row r="19" spans="1:6" x14ac:dyDescent="0.25">
      <c r="A19" s="5">
        <v>16</v>
      </c>
      <c r="B19" s="5" t="s">
        <v>11</v>
      </c>
      <c r="C19" s="6" t="s">
        <v>40</v>
      </c>
      <c r="D19" s="10" t="s">
        <v>41</v>
      </c>
      <c r="E19" s="11"/>
      <c r="F19" s="38">
        <v>0</v>
      </c>
    </row>
    <row r="20" spans="1:6" x14ac:dyDescent="0.25">
      <c r="A20" s="5">
        <v>17</v>
      </c>
      <c r="B20" s="5" t="s">
        <v>11</v>
      </c>
      <c r="C20" s="6" t="s">
        <v>42</v>
      </c>
      <c r="D20" s="10" t="s">
        <v>27</v>
      </c>
      <c r="E20" s="11"/>
      <c r="F20" s="38">
        <v>0</v>
      </c>
    </row>
    <row r="21" spans="1:6" x14ac:dyDescent="0.25">
      <c r="A21" s="5">
        <v>18</v>
      </c>
      <c r="B21" s="5" t="s">
        <v>11</v>
      </c>
      <c r="C21" s="6" t="s">
        <v>43</v>
      </c>
      <c r="D21" s="10" t="s">
        <v>29</v>
      </c>
      <c r="E21" s="11"/>
      <c r="F21" s="38">
        <v>33507329</v>
      </c>
    </row>
    <row r="22" spans="1:6" x14ac:dyDescent="0.25">
      <c r="A22" s="5">
        <v>19</v>
      </c>
      <c r="B22" s="5" t="s">
        <v>11</v>
      </c>
      <c r="C22" s="6" t="s">
        <v>44</v>
      </c>
      <c r="D22" s="12" t="s">
        <v>45</v>
      </c>
      <c r="E22" s="13"/>
      <c r="F22" s="38">
        <v>1261598</v>
      </c>
    </row>
    <row r="23" spans="1:6" x14ac:dyDescent="0.25">
      <c r="A23" s="5">
        <v>20</v>
      </c>
      <c r="B23" s="5" t="s">
        <v>11</v>
      </c>
      <c r="C23" s="6" t="s">
        <v>46</v>
      </c>
      <c r="D23" s="12" t="s">
        <v>47</v>
      </c>
      <c r="E23" s="13"/>
      <c r="F23" s="38">
        <v>0</v>
      </c>
    </row>
    <row r="24" spans="1:6" x14ac:dyDescent="0.25">
      <c r="A24" s="5">
        <v>21</v>
      </c>
      <c r="B24" s="5" t="s">
        <v>11</v>
      </c>
      <c r="C24" s="6" t="s">
        <v>48</v>
      </c>
      <c r="D24" s="12" t="s">
        <v>49</v>
      </c>
      <c r="E24" s="13"/>
      <c r="F24" s="39">
        <f>SUM(F25:F27)</f>
        <v>1018851</v>
      </c>
    </row>
    <row r="25" spans="1:6" x14ac:dyDescent="0.25">
      <c r="A25" s="5">
        <v>22</v>
      </c>
      <c r="B25" s="5" t="s">
        <v>11</v>
      </c>
      <c r="C25" s="6" t="s">
        <v>50</v>
      </c>
      <c r="D25" s="10" t="s">
        <v>51</v>
      </c>
      <c r="E25" s="11"/>
      <c r="F25" s="38">
        <v>562</v>
      </c>
    </row>
    <row r="26" spans="1:6" x14ac:dyDescent="0.25">
      <c r="A26" s="5">
        <v>23</v>
      </c>
      <c r="B26" s="5" t="s">
        <v>11</v>
      </c>
      <c r="C26" s="6" t="s">
        <v>52</v>
      </c>
      <c r="D26" s="10" t="s">
        <v>53</v>
      </c>
      <c r="E26" s="11"/>
      <c r="F26" s="38">
        <v>1015020</v>
      </c>
    </row>
    <row r="27" spans="1:6" x14ac:dyDescent="0.25">
      <c r="A27" s="5">
        <v>24</v>
      </c>
      <c r="B27" s="5" t="s">
        <v>11</v>
      </c>
      <c r="C27" s="6" t="s">
        <v>54</v>
      </c>
      <c r="D27" s="10" t="s">
        <v>55</v>
      </c>
      <c r="E27" s="11"/>
      <c r="F27" s="38">
        <v>3269</v>
      </c>
    </row>
    <row r="28" spans="1:6" x14ac:dyDescent="0.25">
      <c r="A28" s="5">
        <v>25</v>
      </c>
      <c r="B28" s="5" t="s">
        <v>11</v>
      </c>
      <c r="C28" s="6" t="s">
        <v>56</v>
      </c>
      <c r="D28" s="12" t="s">
        <v>57</v>
      </c>
      <c r="E28" s="13"/>
      <c r="F28" s="38">
        <v>40623</v>
      </c>
    </row>
    <row r="29" spans="1:6" x14ac:dyDescent="0.25">
      <c r="A29" s="5">
        <v>26</v>
      </c>
      <c r="B29" s="5" t="s">
        <v>11</v>
      </c>
      <c r="C29" s="6" t="s">
        <v>58</v>
      </c>
      <c r="D29" s="14" t="s">
        <v>59</v>
      </c>
      <c r="E29" s="15"/>
      <c r="F29" s="38">
        <v>35355</v>
      </c>
    </row>
    <row r="30" spans="1:6" x14ac:dyDescent="0.25">
      <c r="A30" s="5">
        <v>27</v>
      </c>
      <c r="B30" s="5" t="s">
        <v>11</v>
      </c>
      <c r="C30" s="6" t="s">
        <v>60</v>
      </c>
      <c r="D30" s="12" t="s">
        <v>61</v>
      </c>
      <c r="E30" s="13"/>
      <c r="F30" s="38">
        <v>1460478</v>
      </c>
    </row>
    <row r="31" spans="1:6" x14ac:dyDescent="0.25">
      <c r="A31" s="5">
        <v>28</v>
      </c>
      <c r="B31" s="5" t="s">
        <v>11</v>
      </c>
      <c r="C31" s="6" t="s">
        <v>62</v>
      </c>
      <c r="D31" s="14" t="s">
        <v>63</v>
      </c>
      <c r="E31" s="15"/>
      <c r="F31" s="38">
        <v>515645</v>
      </c>
    </row>
    <row r="32" spans="1:6" x14ac:dyDescent="0.25">
      <c r="A32" s="5">
        <v>29</v>
      </c>
      <c r="B32" s="5" t="s">
        <v>11</v>
      </c>
      <c r="C32" s="6" t="s">
        <v>64</v>
      </c>
      <c r="D32" s="12" t="s">
        <v>65</v>
      </c>
      <c r="E32" s="13"/>
      <c r="F32" s="39">
        <f>SUM(F33:F36)</f>
        <v>6760</v>
      </c>
    </row>
    <row r="33" spans="1:9" x14ac:dyDescent="0.25">
      <c r="A33" s="5">
        <v>30</v>
      </c>
      <c r="B33" s="5" t="s">
        <v>11</v>
      </c>
      <c r="C33" s="6" t="s">
        <v>66</v>
      </c>
      <c r="D33" s="14" t="s">
        <v>67</v>
      </c>
      <c r="E33" s="15"/>
      <c r="F33" s="38">
        <v>0</v>
      </c>
    </row>
    <row r="34" spans="1:9" ht="17.25" customHeight="1" x14ac:dyDescent="0.25">
      <c r="A34" s="5">
        <v>31</v>
      </c>
      <c r="B34" s="5" t="s">
        <v>11</v>
      </c>
      <c r="C34" s="6" t="s">
        <v>68</v>
      </c>
      <c r="D34" s="14" t="s">
        <v>69</v>
      </c>
      <c r="E34" s="15"/>
      <c r="F34" s="38">
        <v>0</v>
      </c>
    </row>
    <row r="35" spans="1:9" ht="17.25" customHeight="1" x14ac:dyDescent="0.25">
      <c r="A35" s="5">
        <v>32</v>
      </c>
      <c r="B35" s="5" t="s">
        <v>11</v>
      </c>
      <c r="C35" s="6" t="s">
        <v>70</v>
      </c>
      <c r="D35" s="14" t="s">
        <v>71</v>
      </c>
      <c r="E35" s="15"/>
      <c r="F35" s="38">
        <v>6760</v>
      </c>
    </row>
    <row r="36" spans="1:9" ht="17.25" customHeight="1" x14ac:dyDescent="0.25">
      <c r="A36" s="5">
        <v>33</v>
      </c>
      <c r="B36" s="5" t="s">
        <v>11</v>
      </c>
      <c r="C36" s="6" t="s">
        <v>72</v>
      </c>
      <c r="D36" s="14" t="s">
        <v>73</v>
      </c>
      <c r="E36" s="15"/>
      <c r="F36" s="39">
        <f>SUM(F37:F38)</f>
        <v>0</v>
      </c>
    </row>
    <row r="37" spans="1:9" ht="17.25" customHeight="1" x14ac:dyDescent="0.25">
      <c r="A37" s="5">
        <v>34</v>
      </c>
      <c r="B37" s="5" t="s">
        <v>11</v>
      </c>
      <c r="C37" s="6" t="s">
        <v>74</v>
      </c>
      <c r="D37" s="14" t="s">
        <v>75</v>
      </c>
      <c r="E37" s="15"/>
      <c r="F37" s="38">
        <v>0</v>
      </c>
    </row>
    <row r="38" spans="1:9" ht="17.25" customHeight="1" x14ac:dyDescent="0.25">
      <c r="A38" s="5">
        <v>35</v>
      </c>
      <c r="B38" s="5" t="s">
        <v>11</v>
      </c>
      <c r="C38" s="6" t="s">
        <v>76</v>
      </c>
      <c r="D38" s="14" t="s">
        <v>77</v>
      </c>
      <c r="E38" s="15"/>
      <c r="F38" s="38">
        <v>0</v>
      </c>
    </row>
    <row r="39" spans="1:9" ht="17.25" customHeight="1" x14ac:dyDescent="0.25">
      <c r="A39" s="5">
        <v>36</v>
      </c>
      <c r="B39" s="5" t="s">
        <v>11</v>
      </c>
      <c r="C39" s="6" t="s">
        <v>78</v>
      </c>
      <c r="D39" s="12" t="s">
        <v>79</v>
      </c>
      <c r="E39" s="13"/>
      <c r="F39" s="38">
        <v>0</v>
      </c>
    </row>
    <row r="40" spans="1:9" ht="17.25" customHeight="1" x14ac:dyDescent="0.25">
      <c r="A40" s="5">
        <v>37</v>
      </c>
      <c r="B40" s="5" t="s">
        <v>11</v>
      </c>
      <c r="C40" s="6" t="s">
        <v>80</v>
      </c>
      <c r="D40" s="12" t="s">
        <v>81</v>
      </c>
      <c r="E40" s="13"/>
      <c r="F40" s="38">
        <v>0</v>
      </c>
    </row>
    <row r="41" spans="1:9" ht="17.25" customHeight="1" x14ac:dyDescent="0.25">
      <c r="A41" s="5">
        <v>38</v>
      </c>
      <c r="B41" s="5" t="s">
        <v>11</v>
      </c>
      <c r="C41" s="6" t="s">
        <v>82</v>
      </c>
      <c r="D41" s="12" t="s">
        <v>83</v>
      </c>
      <c r="E41" s="13"/>
      <c r="F41" s="38">
        <v>474951</v>
      </c>
    </row>
    <row r="42" spans="1:9" ht="17.25" customHeight="1" x14ac:dyDescent="0.25">
      <c r="A42" s="5">
        <v>39</v>
      </c>
      <c r="B42" s="5" t="s">
        <v>11</v>
      </c>
      <c r="C42" s="6" t="s">
        <v>84</v>
      </c>
      <c r="D42" s="12" t="s">
        <v>85</v>
      </c>
      <c r="E42" s="13"/>
      <c r="F42" s="38">
        <v>932802</v>
      </c>
    </row>
    <row r="43" spans="1:9" ht="17.25" customHeight="1" x14ac:dyDescent="0.25">
      <c r="A43" s="5">
        <v>40</v>
      </c>
      <c r="B43" s="5" t="s">
        <v>11</v>
      </c>
      <c r="C43" s="6" t="s">
        <v>86</v>
      </c>
      <c r="D43" s="14" t="s">
        <v>87</v>
      </c>
      <c r="E43" s="15"/>
      <c r="F43" s="39">
        <f>F5+F6+F7+F8+F9+F14+F15+F16+F17+F22+F23-F24+F28-F29+F30-F31+F32-F39+F40+F41+F42</f>
        <v>68951774</v>
      </c>
      <c r="H43" s="16"/>
      <c r="I43" s="17"/>
    </row>
    <row r="44" spans="1:9" ht="17.25" customHeight="1" x14ac:dyDescent="0.25">
      <c r="A44" s="5">
        <v>41</v>
      </c>
      <c r="B44" s="5" t="s">
        <v>8</v>
      </c>
      <c r="C44" s="6" t="s">
        <v>88</v>
      </c>
      <c r="D44" s="14" t="s">
        <v>89</v>
      </c>
      <c r="E44" s="15"/>
      <c r="F44" s="37"/>
    </row>
    <row r="45" spans="1:9" ht="17.25" customHeight="1" x14ac:dyDescent="0.25">
      <c r="A45" s="5">
        <v>42</v>
      </c>
      <c r="B45" s="5" t="s">
        <v>8</v>
      </c>
      <c r="C45" s="6" t="s">
        <v>90</v>
      </c>
      <c r="D45" s="14" t="s">
        <v>91</v>
      </c>
      <c r="E45" s="15"/>
      <c r="F45" s="37"/>
    </row>
    <row r="46" spans="1:9" ht="17.25" customHeight="1" x14ac:dyDescent="0.25">
      <c r="A46" s="5">
        <v>43</v>
      </c>
      <c r="B46" s="5" t="s">
        <v>11</v>
      </c>
      <c r="C46" s="6" t="s">
        <v>92</v>
      </c>
      <c r="D46" s="14" t="s">
        <v>93</v>
      </c>
      <c r="E46" s="15"/>
      <c r="F46" s="38">
        <v>22644276</v>
      </c>
    </row>
    <row r="47" spans="1:9" ht="17.25" customHeight="1" x14ac:dyDescent="0.25">
      <c r="A47" s="5">
        <v>44</v>
      </c>
      <c r="B47" s="5" t="s">
        <v>11</v>
      </c>
      <c r="C47" s="6" t="s">
        <v>94</v>
      </c>
      <c r="D47" s="14" t="s">
        <v>95</v>
      </c>
      <c r="E47" s="15"/>
      <c r="F47" s="38">
        <v>17146169</v>
      </c>
    </row>
    <row r="48" spans="1:9" ht="17.25" customHeight="1" x14ac:dyDescent="0.25">
      <c r="A48" s="5">
        <v>45</v>
      </c>
      <c r="B48" s="5" t="s">
        <v>11</v>
      </c>
      <c r="C48" s="6" t="s">
        <v>96</v>
      </c>
      <c r="D48" s="14" t="s">
        <v>97</v>
      </c>
      <c r="E48" s="15"/>
      <c r="F48" s="38">
        <v>16593459</v>
      </c>
    </row>
    <row r="49" spans="1:6" ht="17.25" customHeight="1" x14ac:dyDescent="0.25">
      <c r="A49" s="5">
        <v>46</v>
      </c>
      <c r="B49" s="5" t="s">
        <v>11</v>
      </c>
      <c r="C49" s="6" t="s">
        <v>98</v>
      </c>
      <c r="D49" s="14" t="s">
        <v>99</v>
      </c>
      <c r="E49" s="15"/>
      <c r="F49" s="38">
        <v>1549267</v>
      </c>
    </row>
    <row r="50" spans="1:6" x14ac:dyDescent="0.25">
      <c r="A50" s="5">
        <v>47</v>
      </c>
      <c r="B50" s="5" t="s">
        <v>11</v>
      </c>
      <c r="C50" s="6" t="s">
        <v>100</v>
      </c>
      <c r="D50" s="14" t="s">
        <v>101</v>
      </c>
      <c r="E50" s="15"/>
      <c r="F50" s="38">
        <v>75</v>
      </c>
    </row>
    <row r="51" spans="1:6" x14ac:dyDescent="0.25">
      <c r="A51" s="5">
        <v>48</v>
      </c>
      <c r="B51" s="5" t="s">
        <v>11</v>
      </c>
      <c r="C51" s="6" t="s">
        <v>102</v>
      </c>
      <c r="D51" s="14" t="s">
        <v>103</v>
      </c>
      <c r="E51" s="15"/>
      <c r="F51" s="38">
        <v>547858</v>
      </c>
    </row>
    <row r="52" spans="1:6" x14ac:dyDescent="0.25">
      <c r="A52" s="5">
        <v>49</v>
      </c>
      <c r="B52" s="5" t="s">
        <v>11</v>
      </c>
      <c r="C52" s="6" t="s">
        <v>104</v>
      </c>
      <c r="D52" s="14" t="s">
        <v>105</v>
      </c>
      <c r="E52" s="15"/>
      <c r="F52" s="38">
        <v>0</v>
      </c>
    </row>
    <row r="53" spans="1:6" x14ac:dyDescent="0.25">
      <c r="A53" s="5">
        <v>50</v>
      </c>
      <c r="B53" s="5" t="s">
        <v>11</v>
      </c>
      <c r="C53" s="6" t="s">
        <v>106</v>
      </c>
      <c r="D53" s="14" t="s">
        <v>107</v>
      </c>
      <c r="E53" s="15"/>
      <c r="F53" s="38">
        <v>0</v>
      </c>
    </row>
    <row r="54" spans="1:6" x14ac:dyDescent="0.25">
      <c r="A54" s="5">
        <v>51</v>
      </c>
      <c r="B54" s="5" t="s">
        <v>11</v>
      </c>
      <c r="C54" s="6" t="s">
        <v>108</v>
      </c>
      <c r="D54" s="14" t="s">
        <v>109</v>
      </c>
      <c r="E54" s="15"/>
      <c r="F54" s="38">
        <v>0</v>
      </c>
    </row>
    <row r="55" spans="1:6" x14ac:dyDescent="0.25">
      <c r="A55" s="5">
        <v>52</v>
      </c>
      <c r="B55" s="5" t="s">
        <v>11</v>
      </c>
      <c r="C55" s="6" t="s">
        <v>110</v>
      </c>
      <c r="D55" s="14" t="s">
        <v>111</v>
      </c>
      <c r="E55" s="15"/>
      <c r="F55" s="38">
        <v>0</v>
      </c>
    </row>
    <row r="56" spans="1:6" x14ac:dyDescent="0.25">
      <c r="A56" s="5">
        <v>53</v>
      </c>
      <c r="B56" s="5" t="s">
        <v>11</v>
      </c>
      <c r="C56" s="6" t="s">
        <v>112</v>
      </c>
      <c r="D56" s="14" t="s">
        <v>113</v>
      </c>
      <c r="E56" s="15"/>
      <c r="F56" s="38">
        <v>687785</v>
      </c>
    </row>
    <row r="57" spans="1:6" x14ac:dyDescent="0.25">
      <c r="A57" s="5">
        <v>54</v>
      </c>
      <c r="B57" s="5" t="s">
        <v>11</v>
      </c>
      <c r="C57" s="6" t="s">
        <v>114</v>
      </c>
      <c r="D57" s="14" t="s">
        <v>115</v>
      </c>
      <c r="E57" s="15"/>
      <c r="F57" s="38">
        <v>19880</v>
      </c>
    </row>
    <row r="58" spans="1:6" x14ac:dyDescent="0.25">
      <c r="A58" s="5">
        <v>55</v>
      </c>
      <c r="B58" s="5" t="s">
        <v>11</v>
      </c>
      <c r="C58" s="6" t="s">
        <v>116</v>
      </c>
      <c r="D58" s="14" t="s">
        <v>117</v>
      </c>
      <c r="E58" s="15"/>
      <c r="F58" s="40">
        <f>F59+F60</f>
        <v>0</v>
      </c>
    </row>
    <row r="59" spans="1:6" x14ac:dyDescent="0.25">
      <c r="A59" s="5">
        <v>56</v>
      </c>
      <c r="B59" s="5" t="s">
        <v>11</v>
      </c>
      <c r="C59" s="6" t="s">
        <v>118</v>
      </c>
      <c r="D59" s="14" t="s">
        <v>119</v>
      </c>
      <c r="E59" s="15"/>
      <c r="F59" s="41">
        <v>0</v>
      </c>
    </row>
    <row r="60" spans="1:6" x14ac:dyDescent="0.25">
      <c r="A60" s="5">
        <v>57</v>
      </c>
      <c r="B60" s="5" t="s">
        <v>11</v>
      </c>
      <c r="C60" s="6" t="s">
        <v>120</v>
      </c>
      <c r="D60" s="14" t="s">
        <v>121</v>
      </c>
      <c r="E60" s="15"/>
      <c r="F60" s="41">
        <v>0</v>
      </c>
    </row>
    <row r="61" spans="1:6" x14ac:dyDescent="0.25">
      <c r="A61" s="5">
        <v>58</v>
      </c>
      <c r="B61" s="5" t="s">
        <v>11</v>
      </c>
      <c r="C61" s="6" t="s">
        <v>122</v>
      </c>
      <c r="D61" s="14" t="s">
        <v>123</v>
      </c>
      <c r="E61" s="15"/>
      <c r="F61" s="41">
        <v>0</v>
      </c>
    </row>
    <row r="62" spans="1:6" x14ac:dyDescent="0.25">
      <c r="A62" s="5">
        <v>59</v>
      </c>
      <c r="B62" s="5" t="s">
        <v>11</v>
      </c>
      <c r="C62" s="6" t="s">
        <v>124</v>
      </c>
      <c r="D62" s="14" t="s">
        <v>125</v>
      </c>
      <c r="E62" s="15"/>
      <c r="F62" s="41">
        <v>1149408</v>
      </c>
    </row>
    <row r="63" spans="1:6" x14ac:dyDescent="0.25">
      <c r="A63" s="5">
        <v>60</v>
      </c>
      <c r="B63" s="5" t="s">
        <v>11</v>
      </c>
      <c r="C63" s="6" t="s">
        <v>126</v>
      </c>
      <c r="D63" s="14" t="s">
        <v>127</v>
      </c>
      <c r="E63" s="15"/>
      <c r="F63" s="41">
        <v>0</v>
      </c>
    </row>
    <row r="64" spans="1:6" x14ac:dyDescent="0.25">
      <c r="A64" s="5">
        <v>61</v>
      </c>
      <c r="B64" s="5" t="s">
        <v>11</v>
      </c>
      <c r="C64" s="6" t="s">
        <v>128</v>
      </c>
      <c r="D64" s="14" t="s">
        <v>129</v>
      </c>
      <c r="E64" s="15"/>
      <c r="F64" s="40">
        <f>F46+F47+F48+F49+F50+F51+F52+F53+F54+F55+F56+F57+F58+F61+F62+F63</f>
        <v>60338177</v>
      </c>
    </row>
    <row r="65" spans="1:6" x14ac:dyDescent="0.25">
      <c r="A65" s="5">
        <v>62</v>
      </c>
      <c r="B65" s="5" t="s">
        <v>8</v>
      </c>
      <c r="C65" s="6" t="s">
        <v>130</v>
      </c>
      <c r="D65" s="14" t="s">
        <v>131</v>
      </c>
      <c r="E65" s="15"/>
      <c r="F65" s="42"/>
    </row>
    <row r="66" spans="1:6" x14ac:dyDescent="0.25">
      <c r="A66" s="5">
        <v>63</v>
      </c>
      <c r="B66" s="5" t="s">
        <v>11</v>
      </c>
      <c r="C66" s="6" t="s">
        <v>132</v>
      </c>
      <c r="D66" s="14" t="s">
        <v>133</v>
      </c>
      <c r="E66" s="15"/>
      <c r="F66" s="40">
        <f>F67-F68-F69</f>
        <v>3748443</v>
      </c>
    </row>
    <row r="67" spans="1:6" x14ac:dyDescent="0.25">
      <c r="A67" s="5">
        <v>64</v>
      </c>
      <c r="B67" s="5" t="s">
        <v>11</v>
      </c>
      <c r="C67" s="6" t="s">
        <v>134</v>
      </c>
      <c r="D67" s="14" t="s">
        <v>135</v>
      </c>
      <c r="E67" s="15"/>
      <c r="F67" s="41">
        <v>9000000</v>
      </c>
    </row>
    <row r="68" spans="1:6" x14ac:dyDescent="0.25">
      <c r="A68" s="5">
        <v>65</v>
      </c>
      <c r="B68" s="5" t="s">
        <v>11</v>
      </c>
      <c r="C68" s="6" t="s">
        <v>136</v>
      </c>
      <c r="D68" s="14" t="s">
        <v>137</v>
      </c>
      <c r="E68" s="15"/>
      <c r="F68" s="41">
        <v>5251557</v>
      </c>
    </row>
    <row r="69" spans="1:6" x14ac:dyDescent="0.25">
      <c r="A69" s="5">
        <v>66</v>
      </c>
      <c r="B69" s="5" t="s">
        <v>11</v>
      </c>
      <c r="C69" s="6" t="s">
        <v>138</v>
      </c>
      <c r="D69" s="14" t="s">
        <v>139</v>
      </c>
      <c r="E69" s="15"/>
      <c r="F69" s="41">
        <v>0</v>
      </c>
    </row>
    <row r="70" spans="1:6" x14ac:dyDescent="0.25">
      <c r="A70" s="5">
        <v>67</v>
      </c>
      <c r="B70" s="5" t="s">
        <v>11</v>
      </c>
      <c r="C70" s="6" t="s">
        <v>140</v>
      </c>
      <c r="D70" s="14" t="s">
        <v>141</v>
      </c>
      <c r="E70" s="15"/>
      <c r="F70" s="40">
        <f>F71-F72+F73+F74+F75</f>
        <v>526052</v>
      </c>
    </row>
    <row r="71" spans="1:6" x14ac:dyDescent="0.25">
      <c r="A71" s="5">
        <v>68</v>
      </c>
      <c r="B71" s="5" t="s">
        <v>11</v>
      </c>
      <c r="C71" s="6" t="s">
        <v>142</v>
      </c>
      <c r="D71" s="14" t="s">
        <v>143</v>
      </c>
      <c r="E71" s="15"/>
      <c r="F71" s="41">
        <v>526052</v>
      </c>
    </row>
    <row r="72" spans="1:6" x14ac:dyDescent="0.25">
      <c r="A72" s="5">
        <v>69</v>
      </c>
      <c r="B72" s="5" t="s">
        <v>11</v>
      </c>
      <c r="C72" s="6" t="s">
        <v>144</v>
      </c>
      <c r="D72" s="14" t="s">
        <v>145</v>
      </c>
      <c r="E72" s="15"/>
      <c r="F72" s="41">
        <v>0</v>
      </c>
    </row>
    <row r="73" spans="1:6" x14ac:dyDescent="0.25">
      <c r="A73" s="5">
        <v>70</v>
      </c>
      <c r="B73" s="5" t="s">
        <v>11</v>
      </c>
      <c r="C73" s="6" t="s">
        <v>146</v>
      </c>
      <c r="D73" s="14" t="s">
        <v>147</v>
      </c>
      <c r="E73" s="15"/>
      <c r="F73" s="41">
        <v>0</v>
      </c>
    </row>
    <row r="74" spans="1:6" x14ac:dyDescent="0.25">
      <c r="A74" s="5">
        <v>71</v>
      </c>
      <c r="B74" s="5" t="s">
        <v>11</v>
      </c>
      <c r="C74" s="6" t="s">
        <v>148</v>
      </c>
      <c r="D74" s="14" t="s">
        <v>149</v>
      </c>
      <c r="E74" s="15"/>
      <c r="F74" s="41">
        <v>0</v>
      </c>
    </row>
    <row r="75" spans="1:6" x14ac:dyDescent="0.25">
      <c r="A75" s="5">
        <v>72</v>
      </c>
      <c r="B75" s="5" t="s">
        <v>11</v>
      </c>
      <c r="C75" s="6" t="s">
        <v>150</v>
      </c>
      <c r="D75" s="14" t="s">
        <v>151</v>
      </c>
      <c r="E75" s="15"/>
      <c r="F75" s="41">
        <v>0</v>
      </c>
    </row>
    <row r="76" spans="1:6" x14ac:dyDescent="0.25">
      <c r="A76" s="5">
        <v>73</v>
      </c>
      <c r="B76" s="5" t="s">
        <v>11</v>
      </c>
      <c r="C76" s="6" t="s">
        <v>152</v>
      </c>
      <c r="D76" s="14" t="s">
        <v>153</v>
      </c>
      <c r="E76" s="15"/>
      <c r="F76" s="40">
        <f>F77+F78+F79+F80+F81+F82+F83</f>
        <v>629369</v>
      </c>
    </row>
    <row r="77" spans="1:6" x14ac:dyDescent="0.25">
      <c r="A77" s="5">
        <v>74</v>
      </c>
      <c r="B77" s="5" t="s">
        <v>11</v>
      </c>
      <c r="C77" s="6" t="s">
        <v>154</v>
      </c>
      <c r="D77" s="14" t="s">
        <v>155</v>
      </c>
      <c r="E77" s="15"/>
      <c r="F77" s="41">
        <v>0</v>
      </c>
    </row>
    <row r="78" spans="1:6" x14ac:dyDescent="0.25">
      <c r="A78" s="5">
        <v>75</v>
      </c>
      <c r="B78" s="5" t="s">
        <v>11</v>
      </c>
      <c r="C78" s="6" t="s">
        <v>156</v>
      </c>
      <c r="D78" s="14" t="s">
        <v>157</v>
      </c>
      <c r="E78" s="15"/>
      <c r="F78" s="41">
        <v>0</v>
      </c>
    </row>
    <row r="79" spans="1:6" x14ac:dyDescent="0.25">
      <c r="A79" s="5">
        <v>76</v>
      </c>
      <c r="B79" s="5" t="s">
        <v>11</v>
      </c>
      <c r="C79" s="6" t="s">
        <v>158</v>
      </c>
      <c r="D79" s="14" t="s">
        <v>159</v>
      </c>
      <c r="E79" s="15"/>
      <c r="F79" s="41">
        <v>0</v>
      </c>
    </row>
    <row r="80" spans="1:6" x14ac:dyDescent="0.25">
      <c r="A80" s="5">
        <v>77</v>
      </c>
      <c r="B80" s="5" t="s">
        <v>11</v>
      </c>
      <c r="C80" s="6" t="s">
        <v>160</v>
      </c>
      <c r="D80" s="14" t="s">
        <v>161</v>
      </c>
      <c r="E80" s="15"/>
      <c r="F80" s="41">
        <v>673944</v>
      </c>
    </row>
    <row r="81" spans="1:6" x14ac:dyDescent="0.25">
      <c r="A81" s="5">
        <v>78</v>
      </c>
      <c r="B81" s="5" t="s">
        <v>11</v>
      </c>
      <c r="C81" s="6" t="s">
        <v>162</v>
      </c>
      <c r="D81" s="14" t="s">
        <v>163</v>
      </c>
      <c r="E81" s="15"/>
      <c r="F81" s="41">
        <v>0</v>
      </c>
    </row>
    <row r="82" spans="1:6" x14ac:dyDescent="0.25">
      <c r="A82" s="5">
        <v>79</v>
      </c>
      <c r="B82" s="5" t="s">
        <v>11</v>
      </c>
      <c r="C82" s="6" t="s">
        <v>164</v>
      </c>
      <c r="D82" s="14" t="s">
        <v>165</v>
      </c>
      <c r="E82" s="15"/>
      <c r="F82" s="41">
        <v>-44575</v>
      </c>
    </row>
    <row r="83" spans="1:6" x14ac:dyDescent="0.25">
      <c r="A83" s="5">
        <v>80</v>
      </c>
      <c r="B83" s="5" t="s">
        <v>11</v>
      </c>
      <c r="C83" s="6" t="s">
        <v>166</v>
      </c>
      <c r="D83" s="14" t="s">
        <v>167</v>
      </c>
      <c r="E83" s="15"/>
      <c r="F83" s="41">
        <v>0</v>
      </c>
    </row>
    <row r="84" spans="1:6" x14ac:dyDescent="0.25">
      <c r="A84" s="5">
        <v>81</v>
      </c>
      <c r="B84" s="5" t="s">
        <v>11</v>
      </c>
      <c r="C84" s="6" t="s">
        <v>168</v>
      </c>
      <c r="D84" s="14" t="s">
        <v>169</v>
      </c>
      <c r="E84" s="15"/>
      <c r="F84" s="41">
        <v>0</v>
      </c>
    </row>
    <row r="85" spans="1:6" x14ac:dyDescent="0.25">
      <c r="A85" s="5">
        <v>82</v>
      </c>
      <c r="B85" s="5" t="s">
        <v>11</v>
      </c>
      <c r="C85" s="6" t="s">
        <v>170</v>
      </c>
      <c r="D85" s="14" t="s">
        <v>171</v>
      </c>
      <c r="E85" s="15"/>
      <c r="F85" s="41">
        <v>0</v>
      </c>
    </row>
    <row r="86" spans="1:6" x14ac:dyDescent="0.25">
      <c r="A86" s="5">
        <v>83</v>
      </c>
      <c r="B86" s="5" t="s">
        <v>11</v>
      </c>
      <c r="C86" s="6" t="s">
        <v>172</v>
      </c>
      <c r="D86" s="14" t="s">
        <v>173</v>
      </c>
      <c r="E86" s="15"/>
      <c r="F86" s="41">
        <v>0</v>
      </c>
    </row>
    <row r="87" spans="1:6" x14ac:dyDescent="0.25">
      <c r="A87" s="5">
        <v>84</v>
      </c>
      <c r="B87" s="5" t="s">
        <v>11</v>
      </c>
      <c r="C87" s="6" t="s">
        <v>174</v>
      </c>
      <c r="D87" s="14" t="s">
        <v>175</v>
      </c>
      <c r="E87" s="15"/>
      <c r="F87" s="40">
        <f>F88+F89</f>
        <v>2893565</v>
      </c>
    </row>
    <row r="88" spans="1:6" x14ac:dyDescent="0.25">
      <c r="A88" s="5">
        <v>85</v>
      </c>
      <c r="B88" s="5" t="s">
        <v>11</v>
      </c>
      <c r="C88" s="6" t="s">
        <v>176</v>
      </c>
      <c r="D88" s="14" t="s">
        <v>177</v>
      </c>
      <c r="E88" s="15"/>
      <c r="F88" s="41">
        <v>2893565</v>
      </c>
    </row>
    <row r="89" spans="1:6" x14ac:dyDescent="0.25">
      <c r="A89" s="5">
        <v>86</v>
      </c>
      <c r="B89" s="5" t="s">
        <v>11</v>
      </c>
      <c r="C89" s="6" t="s">
        <v>178</v>
      </c>
      <c r="D89" s="14" t="s">
        <v>179</v>
      </c>
      <c r="E89" s="15"/>
      <c r="F89" s="41">
        <v>0</v>
      </c>
    </row>
    <row r="90" spans="1:6" x14ac:dyDescent="0.25">
      <c r="A90" s="5">
        <v>87</v>
      </c>
      <c r="B90" s="5" t="s">
        <v>11</v>
      </c>
      <c r="C90" s="6" t="s">
        <v>180</v>
      </c>
      <c r="D90" s="14" t="s">
        <v>181</v>
      </c>
      <c r="E90" s="15"/>
      <c r="F90" s="40">
        <f>F91+F92</f>
        <v>816168</v>
      </c>
    </row>
    <row r="91" spans="1:6" x14ac:dyDescent="0.25">
      <c r="A91" s="5">
        <v>88</v>
      </c>
      <c r="B91" s="5" t="s">
        <v>11</v>
      </c>
      <c r="C91" s="6" t="s">
        <v>182</v>
      </c>
      <c r="D91" s="14" t="s">
        <v>183</v>
      </c>
      <c r="E91" s="15"/>
      <c r="F91" s="41">
        <v>0</v>
      </c>
    </row>
    <row r="92" spans="1:6" x14ac:dyDescent="0.25">
      <c r="A92" s="5">
        <v>89</v>
      </c>
      <c r="B92" s="5" t="s">
        <v>11</v>
      </c>
      <c r="C92" s="6" t="s">
        <v>184</v>
      </c>
      <c r="D92" s="14" t="s">
        <v>185</v>
      </c>
      <c r="E92" s="15"/>
      <c r="F92" s="41">
        <v>816168</v>
      </c>
    </row>
    <row r="93" spans="1:6" x14ac:dyDescent="0.25">
      <c r="A93" s="5">
        <v>90</v>
      </c>
      <c r="B93" s="5" t="s">
        <v>11</v>
      </c>
      <c r="C93" s="6" t="s">
        <v>186</v>
      </c>
      <c r="D93" s="14" t="s">
        <v>187</v>
      </c>
      <c r="E93" s="15"/>
      <c r="F93" s="40">
        <f>F66+F70+F76+F84+F85+F86+F87+F90</f>
        <v>8613597</v>
      </c>
    </row>
    <row r="94" spans="1:6" x14ac:dyDescent="0.25">
      <c r="A94" s="5">
        <v>91</v>
      </c>
      <c r="B94" s="5" t="s">
        <v>11</v>
      </c>
      <c r="C94" s="6" t="s">
        <v>188</v>
      </c>
      <c r="D94" s="14" t="s">
        <v>189</v>
      </c>
      <c r="E94" s="15"/>
      <c r="F94" s="40">
        <f>F64+F93</f>
        <v>68951774</v>
      </c>
    </row>
    <row r="95" spans="1:6" x14ac:dyDescent="0.25">
      <c r="A95" s="5">
        <v>92</v>
      </c>
      <c r="B95" s="5" t="s">
        <v>11</v>
      </c>
      <c r="C95" s="18" t="s">
        <v>190</v>
      </c>
      <c r="D95" s="18"/>
      <c r="E95" s="18"/>
      <c r="F95" s="18"/>
    </row>
  </sheetData>
  <mergeCells count="96">
    <mergeCell ref="D93:E93"/>
    <mergeCell ref="D94:E94"/>
    <mergeCell ref="C95:F95"/>
    <mergeCell ref="A1:E1"/>
    <mergeCell ref="F1:F2"/>
    <mergeCell ref="D2:E2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:E3"/>
    <mergeCell ref="D4:E4"/>
    <mergeCell ref="D5:E5"/>
    <mergeCell ref="D6:E6"/>
    <mergeCell ref="D7:E7"/>
    <mergeCell ref="D8:E8"/>
  </mergeCells>
  <conditionalFormatting sqref="C3">
    <cfRule type="duplicateValues" dxfId="15" priority="4"/>
    <cfRule type="duplicateValues" dxfId="14" priority="5"/>
    <cfRule type="duplicateValues" dxfId="13" priority="6"/>
  </conditionalFormatting>
  <conditionalFormatting sqref="C4:C95">
    <cfRule type="duplicateValues" dxfId="12" priority="1"/>
    <cfRule type="duplicateValues" dxfId="11" priority="2"/>
    <cfRule type="duplicateValues" dxfId="10" priority="3"/>
  </conditionalFormatting>
  <hyperlinks>
    <hyperlink ref="G3" location="Header!A1" display="Back to Head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D1" workbookViewId="0">
      <selection activeCell="D18" sqref="D18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117.7109375" bestFit="1" customWidth="1"/>
    <col min="5" max="5" width="16.5703125" style="16" bestFit="1" customWidth="1"/>
    <col min="6" max="6" width="15" hidden="1" customWidth="1"/>
  </cols>
  <sheetData>
    <row r="1" spans="1:6" ht="21" x14ac:dyDescent="0.25">
      <c r="A1" s="35" t="s">
        <v>191</v>
      </c>
      <c r="B1" s="35"/>
      <c r="C1" s="35"/>
      <c r="D1" s="35"/>
      <c r="E1" s="48" t="s">
        <v>1</v>
      </c>
    </row>
    <row r="2" spans="1:6" ht="21" x14ac:dyDescent="0.25">
      <c r="A2" s="43"/>
      <c r="B2" s="43"/>
      <c r="C2" s="43"/>
      <c r="D2" s="43" t="s">
        <v>416</v>
      </c>
      <c r="E2" s="49"/>
    </row>
    <row r="3" spans="1:6" ht="21" customHeight="1" x14ac:dyDescent="0.25">
      <c r="A3" s="1" t="s">
        <v>2</v>
      </c>
      <c r="B3" s="1" t="s">
        <v>3</v>
      </c>
      <c r="C3" s="2" t="s">
        <v>4</v>
      </c>
      <c r="D3" s="20" t="s">
        <v>5</v>
      </c>
      <c r="E3" s="36" t="s">
        <v>6</v>
      </c>
      <c r="F3" s="4" t="s">
        <v>7</v>
      </c>
    </row>
    <row r="4" spans="1:6" ht="21" customHeight="1" x14ac:dyDescent="0.25">
      <c r="A4" s="21">
        <v>1</v>
      </c>
      <c r="B4" s="21" t="s">
        <v>8</v>
      </c>
      <c r="C4" s="22" t="s">
        <v>192</v>
      </c>
      <c r="D4" s="23" t="s">
        <v>193</v>
      </c>
      <c r="E4" s="50"/>
    </row>
    <row r="5" spans="1:6" ht="21" customHeight="1" x14ac:dyDescent="0.25">
      <c r="A5" s="21">
        <v>2</v>
      </c>
      <c r="B5" s="21" t="s">
        <v>8</v>
      </c>
      <c r="C5" s="22" t="s">
        <v>194</v>
      </c>
      <c r="D5" s="23" t="s">
        <v>195</v>
      </c>
      <c r="E5" s="50"/>
    </row>
    <row r="6" spans="1:6" ht="18" customHeight="1" x14ac:dyDescent="0.25">
      <c r="A6" s="21">
        <v>3</v>
      </c>
      <c r="B6" s="21" t="s">
        <v>11</v>
      </c>
      <c r="C6" s="22" t="s">
        <v>196</v>
      </c>
      <c r="D6" s="23" t="s">
        <v>197</v>
      </c>
      <c r="E6" s="51">
        <f>E7+E8</f>
        <v>2760800</v>
      </c>
    </row>
    <row r="7" spans="1:6" ht="15.75" customHeight="1" x14ac:dyDescent="0.25">
      <c r="A7" s="21">
        <v>4</v>
      </c>
      <c r="B7" s="21" t="s">
        <v>11</v>
      </c>
      <c r="C7" s="22" t="s">
        <v>198</v>
      </c>
      <c r="D7" s="23" t="s">
        <v>199</v>
      </c>
      <c r="E7" s="52">
        <v>2759993</v>
      </c>
    </row>
    <row r="8" spans="1:6" ht="15.75" customHeight="1" x14ac:dyDescent="0.25">
      <c r="A8" s="21">
        <v>5</v>
      </c>
      <c r="B8" s="21" t="s">
        <v>11</v>
      </c>
      <c r="C8" s="22" t="s">
        <v>200</v>
      </c>
      <c r="D8" s="23" t="s">
        <v>201</v>
      </c>
      <c r="E8" s="52">
        <v>807</v>
      </c>
    </row>
    <row r="9" spans="1:6" ht="17.25" customHeight="1" x14ac:dyDescent="0.25">
      <c r="A9" s="21">
        <v>6</v>
      </c>
      <c r="B9" s="21" t="s">
        <v>11</v>
      </c>
      <c r="C9" s="22" t="s">
        <v>202</v>
      </c>
      <c r="D9" s="23" t="s">
        <v>203</v>
      </c>
      <c r="E9" s="51">
        <f>E10+E11</f>
        <v>787002</v>
      </c>
    </row>
    <row r="10" spans="1:6" ht="17.25" customHeight="1" x14ac:dyDescent="0.25">
      <c r="A10" s="21">
        <v>7</v>
      </c>
      <c r="B10" s="21" t="s">
        <v>11</v>
      </c>
      <c r="C10" s="22" t="s">
        <v>204</v>
      </c>
      <c r="D10" s="23" t="s">
        <v>199</v>
      </c>
      <c r="E10" s="52">
        <v>786860</v>
      </c>
    </row>
    <row r="11" spans="1:6" ht="17.25" customHeight="1" x14ac:dyDescent="0.25">
      <c r="A11" s="21">
        <v>8</v>
      </c>
      <c r="B11" s="21" t="s">
        <v>11</v>
      </c>
      <c r="C11" s="22" t="s">
        <v>205</v>
      </c>
      <c r="D11" s="23" t="s">
        <v>201</v>
      </c>
      <c r="E11" s="52">
        <v>142</v>
      </c>
    </row>
    <row r="12" spans="1:6" ht="17.25" customHeight="1" x14ac:dyDescent="0.25">
      <c r="A12" s="21">
        <v>9</v>
      </c>
      <c r="B12" s="21" t="s">
        <v>11</v>
      </c>
      <c r="C12" s="22" t="s">
        <v>206</v>
      </c>
      <c r="D12" s="23" t="s">
        <v>207</v>
      </c>
      <c r="E12" s="51">
        <f>E6-E9</f>
        <v>1973798</v>
      </c>
    </row>
    <row r="13" spans="1:6" ht="17.25" customHeight="1" x14ac:dyDescent="0.25">
      <c r="A13" s="21">
        <v>10</v>
      </c>
      <c r="B13" s="21" t="s">
        <v>8</v>
      </c>
      <c r="C13" s="22" t="s">
        <v>208</v>
      </c>
      <c r="D13" s="23" t="s">
        <v>209</v>
      </c>
      <c r="E13" s="50"/>
    </row>
    <row r="14" spans="1:6" ht="17.25" customHeight="1" x14ac:dyDescent="0.25">
      <c r="A14" s="21">
        <v>11</v>
      </c>
      <c r="B14" s="21" t="s">
        <v>11</v>
      </c>
      <c r="C14" s="22" t="s">
        <v>210</v>
      </c>
      <c r="D14" s="23" t="s">
        <v>211</v>
      </c>
      <c r="E14" s="51">
        <f>E15+E20+E21+E25+E26+E27+E28+E29+E30</f>
        <v>277818</v>
      </c>
    </row>
    <row r="15" spans="1:6" ht="17.25" customHeight="1" x14ac:dyDescent="0.25">
      <c r="A15" s="21">
        <v>12</v>
      </c>
      <c r="B15" s="21" t="s">
        <v>11</v>
      </c>
      <c r="C15" s="22" t="s">
        <v>212</v>
      </c>
      <c r="D15" s="23" t="s">
        <v>213</v>
      </c>
      <c r="E15" s="51">
        <f>E16+E17+E18+E19</f>
        <v>0</v>
      </c>
    </row>
    <row r="16" spans="1:6" ht="17.25" customHeight="1" x14ac:dyDescent="0.25">
      <c r="A16" s="21">
        <v>13</v>
      </c>
      <c r="B16" s="21" t="s">
        <v>11</v>
      </c>
      <c r="C16" s="22" t="s">
        <v>214</v>
      </c>
      <c r="D16" s="23" t="s">
        <v>215</v>
      </c>
      <c r="E16" s="52">
        <v>0</v>
      </c>
    </row>
    <row r="17" spans="1:5" ht="17.25" customHeight="1" x14ac:dyDescent="0.25">
      <c r="A17" s="21">
        <v>14</v>
      </c>
      <c r="B17" s="21" t="s">
        <v>11</v>
      </c>
      <c r="C17" s="22" t="s">
        <v>216</v>
      </c>
      <c r="D17" s="23" t="s">
        <v>217</v>
      </c>
      <c r="E17" s="52">
        <v>0</v>
      </c>
    </row>
    <row r="18" spans="1:5" x14ac:dyDescent="0.25">
      <c r="A18" s="21">
        <v>15</v>
      </c>
      <c r="B18" s="21" t="s">
        <v>11</v>
      </c>
      <c r="C18" s="22" t="s">
        <v>218</v>
      </c>
      <c r="D18" s="23" t="s">
        <v>219</v>
      </c>
      <c r="E18" s="52">
        <v>0</v>
      </c>
    </row>
    <row r="19" spans="1:5" x14ac:dyDescent="0.25">
      <c r="A19" s="21">
        <v>16</v>
      </c>
      <c r="B19" s="21" t="s">
        <v>11</v>
      </c>
      <c r="C19" s="22" t="s">
        <v>220</v>
      </c>
      <c r="D19" s="23" t="s">
        <v>221</v>
      </c>
      <c r="E19" s="52">
        <v>0</v>
      </c>
    </row>
    <row r="20" spans="1:5" x14ac:dyDescent="0.25">
      <c r="A20" s="21">
        <v>17</v>
      </c>
      <c r="B20" s="21" t="s">
        <v>11</v>
      </c>
      <c r="C20" s="22" t="s">
        <v>222</v>
      </c>
      <c r="D20" s="23" t="s">
        <v>223</v>
      </c>
      <c r="E20" s="52">
        <v>0</v>
      </c>
    </row>
    <row r="21" spans="1:5" x14ac:dyDescent="0.25">
      <c r="A21" s="21">
        <v>18</v>
      </c>
      <c r="B21" s="21" t="s">
        <v>11</v>
      </c>
      <c r="C21" s="22" t="s">
        <v>224</v>
      </c>
      <c r="D21" s="23" t="s">
        <v>225</v>
      </c>
      <c r="E21" s="51">
        <f>E22+E23+E24</f>
        <v>0</v>
      </c>
    </row>
    <row r="22" spans="1:5" x14ac:dyDescent="0.25">
      <c r="A22" s="21">
        <v>19</v>
      </c>
      <c r="B22" s="21" t="s">
        <v>11</v>
      </c>
      <c r="C22" s="22" t="s">
        <v>226</v>
      </c>
      <c r="D22" s="23" t="s">
        <v>215</v>
      </c>
      <c r="E22" s="52">
        <v>0</v>
      </c>
    </row>
    <row r="23" spans="1:5" x14ac:dyDescent="0.25">
      <c r="A23" s="21">
        <v>20</v>
      </c>
      <c r="B23" s="21" t="s">
        <v>11</v>
      </c>
      <c r="C23" s="22" t="s">
        <v>227</v>
      </c>
      <c r="D23" s="23" t="s">
        <v>217</v>
      </c>
      <c r="E23" s="52">
        <v>0</v>
      </c>
    </row>
    <row r="24" spans="1:5" x14ac:dyDescent="0.25">
      <c r="A24" s="21">
        <v>21</v>
      </c>
      <c r="B24" s="21" t="s">
        <v>11</v>
      </c>
      <c r="C24" s="22" t="s">
        <v>228</v>
      </c>
      <c r="D24" s="23" t="s">
        <v>229</v>
      </c>
      <c r="E24" s="52">
        <v>0</v>
      </c>
    </row>
    <row r="25" spans="1:5" x14ac:dyDescent="0.25">
      <c r="A25" s="21">
        <v>22</v>
      </c>
      <c r="B25" s="21" t="s">
        <v>11</v>
      </c>
      <c r="C25" s="22" t="s">
        <v>230</v>
      </c>
      <c r="D25" s="23" t="s">
        <v>231</v>
      </c>
      <c r="E25" s="52">
        <v>80</v>
      </c>
    </row>
    <row r="26" spans="1:5" x14ac:dyDescent="0.25">
      <c r="A26" s="21">
        <v>23</v>
      </c>
      <c r="B26" s="21" t="s">
        <v>11</v>
      </c>
      <c r="C26" s="22" t="s">
        <v>232</v>
      </c>
      <c r="D26" s="23" t="s">
        <v>233</v>
      </c>
      <c r="E26" s="52">
        <v>0</v>
      </c>
    </row>
    <row r="27" spans="1:5" x14ac:dyDescent="0.25">
      <c r="A27" s="21">
        <v>24</v>
      </c>
      <c r="B27" s="21" t="s">
        <v>11</v>
      </c>
      <c r="C27" s="22" t="s">
        <v>234</v>
      </c>
      <c r="D27" s="23" t="s">
        <v>235</v>
      </c>
      <c r="E27" s="52">
        <v>0</v>
      </c>
    </row>
    <row r="28" spans="1:5" x14ac:dyDescent="0.25">
      <c r="A28" s="21">
        <v>25</v>
      </c>
      <c r="B28" s="21" t="s">
        <v>11</v>
      </c>
      <c r="C28" s="22" t="s">
        <v>236</v>
      </c>
      <c r="D28" s="23" t="s">
        <v>237</v>
      </c>
      <c r="E28" s="52">
        <v>209948</v>
      </c>
    </row>
    <row r="29" spans="1:5" x14ac:dyDescent="0.25">
      <c r="A29" s="21">
        <v>26</v>
      </c>
      <c r="B29" s="21" t="s">
        <v>11</v>
      </c>
      <c r="C29" s="22" t="s">
        <v>238</v>
      </c>
      <c r="D29" s="23" t="s">
        <v>239</v>
      </c>
      <c r="E29" s="52">
        <v>43</v>
      </c>
    </row>
    <row r="30" spans="1:5" x14ac:dyDescent="0.25">
      <c r="A30" s="21">
        <v>27</v>
      </c>
      <c r="B30" s="21" t="s">
        <v>11</v>
      </c>
      <c r="C30" s="22" t="s">
        <v>240</v>
      </c>
      <c r="D30" s="23" t="s">
        <v>241</v>
      </c>
      <c r="E30" s="52">
        <v>67747</v>
      </c>
    </row>
    <row r="31" spans="1:5" x14ac:dyDescent="0.25">
      <c r="A31" s="21">
        <v>28</v>
      </c>
      <c r="B31" s="21" t="s">
        <v>11</v>
      </c>
      <c r="C31" s="22" t="s">
        <v>242</v>
      </c>
      <c r="D31" s="23" t="s">
        <v>243</v>
      </c>
      <c r="E31" s="51">
        <f>E32+E37+E38+E42+E43+E48+E49+E50+E51+E52+E53+E54</f>
        <v>1141588</v>
      </c>
    </row>
    <row r="32" spans="1:5" x14ac:dyDescent="0.25">
      <c r="A32" s="21">
        <v>29</v>
      </c>
      <c r="B32" s="21" t="s">
        <v>11</v>
      </c>
      <c r="C32" s="22" t="s">
        <v>244</v>
      </c>
      <c r="D32" s="23" t="s">
        <v>245</v>
      </c>
      <c r="E32" s="51">
        <f>E33+E34+E35+E36</f>
        <v>0</v>
      </c>
    </row>
    <row r="33" spans="1:5" x14ac:dyDescent="0.25">
      <c r="A33" s="21">
        <v>30</v>
      </c>
      <c r="B33" s="21" t="s">
        <v>11</v>
      </c>
      <c r="C33" s="22" t="s">
        <v>246</v>
      </c>
      <c r="D33" s="23" t="s">
        <v>247</v>
      </c>
      <c r="E33" s="53">
        <v>0</v>
      </c>
    </row>
    <row r="34" spans="1:5" x14ac:dyDescent="0.25">
      <c r="A34" s="21">
        <v>31</v>
      </c>
      <c r="B34" s="21" t="s">
        <v>11</v>
      </c>
      <c r="C34" s="22" t="s">
        <v>248</v>
      </c>
      <c r="D34" s="23" t="s">
        <v>249</v>
      </c>
      <c r="E34" s="52">
        <v>0</v>
      </c>
    </row>
    <row r="35" spans="1:5" x14ac:dyDescent="0.25">
      <c r="A35" s="21">
        <v>32</v>
      </c>
      <c r="B35" s="21" t="s">
        <v>11</v>
      </c>
      <c r="C35" s="22" t="s">
        <v>250</v>
      </c>
      <c r="D35" s="23" t="s">
        <v>219</v>
      </c>
      <c r="E35" s="52">
        <v>0</v>
      </c>
    </row>
    <row r="36" spans="1:5" x14ac:dyDescent="0.25">
      <c r="A36" s="21">
        <v>33</v>
      </c>
      <c r="B36" s="21" t="s">
        <v>11</v>
      </c>
      <c r="C36" s="22" t="s">
        <v>251</v>
      </c>
      <c r="D36" s="23" t="s">
        <v>221</v>
      </c>
      <c r="E36" s="52">
        <v>0</v>
      </c>
    </row>
    <row r="37" spans="1:5" x14ac:dyDescent="0.25">
      <c r="A37" s="21">
        <v>34</v>
      </c>
      <c r="B37" s="21" t="s">
        <v>11</v>
      </c>
      <c r="C37" s="22" t="s">
        <v>252</v>
      </c>
      <c r="D37" s="23" t="s">
        <v>253</v>
      </c>
      <c r="E37" s="52">
        <v>0</v>
      </c>
    </row>
    <row r="38" spans="1:5" x14ac:dyDescent="0.25">
      <c r="A38" s="21">
        <v>35</v>
      </c>
      <c r="B38" s="21" t="s">
        <v>11</v>
      </c>
      <c r="C38" s="22" t="s">
        <v>254</v>
      </c>
      <c r="D38" s="23" t="s">
        <v>255</v>
      </c>
      <c r="E38" s="51">
        <f>E39+E40+E41</f>
        <v>0</v>
      </c>
    </row>
    <row r="39" spans="1:5" x14ac:dyDescent="0.25">
      <c r="A39" s="21">
        <v>36</v>
      </c>
      <c r="B39" s="21" t="s">
        <v>11</v>
      </c>
      <c r="C39" s="22" t="s">
        <v>256</v>
      </c>
      <c r="D39" s="23" t="s">
        <v>257</v>
      </c>
      <c r="E39" s="52">
        <v>0</v>
      </c>
    </row>
    <row r="40" spans="1:5" x14ac:dyDescent="0.25">
      <c r="A40" s="21">
        <v>37</v>
      </c>
      <c r="B40" s="21" t="s">
        <v>11</v>
      </c>
      <c r="C40" s="22" t="s">
        <v>258</v>
      </c>
      <c r="D40" s="23" t="s">
        <v>217</v>
      </c>
      <c r="E40" s="52">
        <v>0</v>
      </c>
    </row>
    <row r="41" spans="1:5" x14ac:dyDescent="0.25">
      <c r="A41" s="21">
        <v>38</v>
      </c>
      <c r="B41" s="21" t="s">
        <v>11</v>
      </c>
      <c r="C41" s="22" t="s">
        <v>259</v>
      </c>
      <c r="D41" s="23" t="s">
        <v>229</v>
      </c>
      <c r="E41" s="52">
        <v>0</v>
      </c>
    </row>
    <row r="42" spans="1:5" x14ac:dyDescent="0.25">
      <c r="A42" s="21">
        <v>39</v>
      </c>
      <c r="B42" s="21" t="s">
        <v>11</v>
      </c>
      <c r="C42" s="22" t="s">
        <v>260</v>
      </c>
      <c r="D42" s="23" t="s">
        <v>261</v>
      </c>
      <c r="E42" s="52">
        <v>0</v>
      </c>
    </row>
    <row r="43" spans="1:5" x14ac:dyDescent="0.25">
      <c r="A43" s="21">
        <v>40</v>
      </c>
      <c r="B43" s="21" t="s">
        <v>11</v>
      </c>
      <c r="C43" s="22" t="s">
        <v>262</v>
      </c>
      <c r="D43" s="23" t="s">
        <v>263</v>
      </c>
      <c r="E43" s="51">
        <f>E44+E45+E46+E47</f>
        <v>197254</v>
      </c>
    </row>
    <row r="44" spans="1:5" x14ac:dyDescent="0.25">
      <c r="A44" s="21">
        <v>41</v>
      </c>
      <c r="B44" s="21" t="s">
        <v>11</v>
      </c>
      <c r="C44" s="22" t="s">
        <v>264</v>
      </c>
      <c r="D44" s="23" t="s">
        <v>215</v>
      </c>
      <c r="E44" s="52">
        <v>52</v>
      </c>
    </row>
    <row r="45" spans="1:5" x14ac:dyDescent="0.25">
      <c r="A45" s="21">
        <v>42</v>
      </c>
      <c r="B45" s="21" t="s">
        <v>11</v>
      </c>
      <c r="C45" s="22" t="s">
        <v>265</v>
      </c>
      <c r="D45" s="23" t="s">
        <v>217</v>
      </c>
      <c r="E45" s="52">
        <v>183262</v>
      </c>
    </row>
    <row r="46" spans="1:5" x14ac:dyDescent="0.25">
      <c r="A46" s="21">
        <v>43</v>
      </c>
      <c r="B46" s="21" t="s">
        <v>11</v>
      </c>
      <c r="C46" s="22" t="s">
        <v>266</v>
      </c>
      <c r="D46" s="23" t="s">
        <v>267</v>
      </c>
      <c r="E46" s="52">
        <v>12990</v>
      </c>
    </row>
    <row r="47" spans="1:5" x14ac:dyDescent="0.25">
      <c r="A47" s="21">
        <v>44</v>
      </c>
      <c r="B47" s="21" t="s">
        <v>11</v>
      </c>
      <c r="C47" s="22" t="s">
        <v>268</v>
      </c>
      <c r="D47" s="23" t="s">
        <v>221</v>
      </c>
      <c r="E47" s="52">
        <v>950</v>
      </c>
    </row>
    <row r="48" spans="1:5" x14ac:dyDescent="0.25">
      <c r="A48" s="21">
        <v>45</v>
      </c>
      <c r="B48" s="21" t="s">
        <v>11</v>
      </c>
      <c r="C48" s="22" t="s">
        <v>269</v>
      </c>
      <c r="D48" s="23" t="s">
        <v>270</v>
      </c>
      <c r="E48" s="52">
        <v>9</v>
      </c>
    </row>
    <row r="49" spans="1:5" x14ac:dyDescent="0.25">
      <c r="A49" s="21">
        <v>46</v>
      </c>
      <c r="B49" s="21" t="s">
        <v>11</v>
      </c>
      <c r="C49" s="22" t="s">
        <v>271</v>
      </c>
      <c r="D49" s="23" t="s">
        <v>272</v>
      </c>
      <c r="E49" s="52">
        <v>0</v>
      </c>
    </row>
    <row r="50" spans="1:5" x14ac:dyDescent="0.25">
      <c r="A50" s="21">
        <v>47</v>
      </c>
      <c r="B50" s="21" t="s">
        <v>11</v>
      </c>
      <c r="C50" s="22" t="s">
        <v>273</v>
      </c>
      <c r="D50" s="23" t="s">
        <v>274</v>
      </c>
      <c r="E50" s="52">
        <v>105</v>
      </c>
    </row>
    <row r="51" spans="1:5" x14ac:dyDescent="0.25">
      <c r="A51" s="21">
        <v>48</v>
      </c>
      <c r="B51" s="21" t="s">
        <v>11</v>
      </c>
      <c r="C51" s="22" t="s">
        <v>275</v>
      </c>
      <c r="D51" s="23" t="s">
        <v>276</v>
      </c>
      <c r="E51" s="52">
        <v>0</v>
      </c>
    </row>
    <row r="52" spans="1:5" x14ac:dyDescent="0.25">
      <c r="A52" s="21">
        <v>49</v>
      </c>
      <c r="B52" s="21" t="s">
        <v>11</v>
      </c>
      <c r="C52" s="22" t="s">
        <v>277</v>
      </c>
      <c r="D52" s="23" t="s">
        <v>278</v>
      </c>
      <c r="E52" s="52">
        <v>417315</v>
      </c>
    </row>
    <row r="53" spans="1:5" x14ac:dyDescent="0.25">
      <c r="A53" s="21">
        <v>50</v>
      </c>
      <c r="B53" s="21" t="s">
        <v>11</v>
      </c>
      <c r="C53" s="22" t="s">
        <v>279</v>
      </c>
      <c r="D53" s="23" t="s">
        <v>280</v>
      </c>
      <c r="E53" s="52">
        <v>19169</v>
      </c>
    </row>
    <row r="54" spans="1:5" x14ac:dyDescent="0.25">
      <c r="A54" s="21">
        <v>51</v>
      </c>
      <c r="B54" s="21" t="s">
        <v>11</v>
      </c>
      <c r="C54" s="22" t="s">
        <v>281</v>
      </c>
      <c r="D54" s="23" t="s">
        <v>282</v>
      </c>
      <c r="E54" s="52">
        <v>507736</v>
      </c>
    </row>
    <row r="55" spans="1:5" x14ac:dyDescent="0.25">
      <c r="A55" s="21">
        <v>52</v>
      </c>
      <c r="B55" s="21" t="s">
        <v>11</v>
      </c>
      <c r="C55" s="22" t="s">
        <v>283</v>
      </c>
      <c r="D55" s="23" t="s">
        <v>284</v>
      </c>
      <c r="E55" s="51">
        <f>E14-E31</f>
        <v>-863770</v>
      </c>
    </row>
    <row r="56" spans="1:5" x14ac:dyDescent="0.25">
      <c r="A56" s="21">
        <v>53</v>
      </c>
      <c r="B56" s="21" t="s">
        <v>11</v>
      </c>
      <c r="C56" s="22" t="s">
        <v>285</v>
      </c>
      <c r="D56" s="23" t="s">
        <v>286</v>
      </c>
      <c r="E56" s="51">
        <f>E12+   E55</f>
        <v>1110028</v>
      </c>
    </row>
    <row r="57" spans="1:5" x14ac:dyDescent="0.25">
      <c r="A57" s="21">
        <v>54</v>
      </c>
      <c r="B57" s="21" t="s">
        <v>8</v>
      </c>
      <c r="C57" s="22" t="s">
        <v>287</v>
      </c>
      <c r="D57" s="23" t="s">
        <v>288</v>
      </c>
      <c r="E57" s="50"/>
    </row>
    <row r="58" spans="1:5" x14ac:dyDescent="0.25">
      <c r="A58" s="21">
        <v>55</v>
      </c>
      <c r="B58" s="21" t="s">
        <v>11</v>
      </c>
      <c r="C58" s="22" t="s">
        <v>289</v>
      </c>
      <c r="D58" s="23" t="s">
        <v>290</v>
      </c>
      <c r="E58" s="52">
        <v>0</v>
      </c>
    </row>
    <row r="59" spans="1:5" x14ac:dyDescent="0.25">
      <c r="A59" s="21">
        <v>56</v>
      </c>
      <c r="B59" s="21" t="s">
        <v>11</v>
      </c>
      <c r="C59" s="22" t="s">
        <v>291</v>
      </c>
      <c r="D59" s="23" t="s">
        <v>292</v>
      </c>
      <c r="E59" s="52">
        <v>1059</v>
      </c>
    </row>
    <row r="60" spans="1:5" x14ac:dyDescent="0.25">
      <c r="A60" s="21">
        <v>57</v>
      </c>
      <c r="B60" s="21" t="s">
        <v>11</v>
      </c>
      <c r="C60" s="22" t="s">
        <v>293</v>
      </c>
      <c r="D60" s="23" t="s">
        <v>294</v>
      </c>
      <c r="E60" s="52">
        <v>7374</v>
      </c>
    </row>
    <row r="61" spans="1:5" x14ac:dyDescent="0.25">
      <c r="A61" s="21">
        <v>58</v>
      </c>
      <c r="B61" s="21" t="s">
        <v>11</v>
      </c>
      <c r="C61" s="22" t="s">
        <v>295</v>
      </c>
      <c r="D61" s="23" t="s">
        <v>296</v>
      </c>
      <c r="E61" s="51">
        <f>E58+E59+E60</f>
        <v>8433</v>
      </c>
    </row>
    <row r="62" spans="1:5" x14ac:dyDescent="0.25">
      <c r="A62" s="21">
        <v>59</v>
      </c>
      <c r="B62" s="21" t="s">
        <v>11</v>
      </c>
      <c r="C62" s="22" t="s">
        <v>297</v>
      </c>
      <c r="D62" s="23" t="s">
        <v>298</v>
      </c>
      <c r="E62" s="51">
        <f>E56+E61</f>
        <v>1118461</v>
      </c>
    </row>
    <row r="63" spans="1:5" x14ac:dyDescent="0.25">
      <c r="A63" s="21">
        <v>60</v>
      </c>
      <c r="B63" s="21" t="s">
        <v>11</v>
      </c>
      <c r="C63" s="22" t="s">
        <v>299</v>
      </c>
      <c r="D63" s="23" t="s">
        <v>300</v>
      </c>
      <c r="E63" s="51">
        <f>E64-E65</f>
        <v>302293</v>
      </c>
    </row>
    <row r="64" spans="1:5" x14ac:dyDescent="0.25">
      <c r="A64" s="21">
        <v>61</v>
      </c>
      <c r="B64" s="21" t="s">
        <v>11</v>
      </c>
      <c r="C64" s="22" t="s">
        <v>301</v>
      </c>
      <c r="D64" s="23" t="s">
        <v>302</v>
      </c>
      <c r="E64" s="52">
        <v>309456</v>
      </c>
    </row>
    <row r="65" spans="1:5" x14ac:dyDescent="0.25">
      <c r="A65" s="21">
        <v>62</v>
      </c>
      <c r="B65" s="21" t="s">
        <v>11</v>
      </c>
      <c r="C65" s="22" t="s">
        <v>303</v>
      </c>
      <c r="D65" s="23" t="s">
        <v>304</v>
      </c>
      <c r="E65" s="52">
        <v>7163</v>
      </c>
    </row>
    <row r="66" spans="1:5" x14ac:dyDescent="0.25">
      <c r="A66" s="21">
        <v>63</v>
      </c>
      <c r="B66" s="21" t="s">
        <v>11</v>
      </c>
      <c r="C66" s="22" t="s">
        <v>305</v>
      </c>
      <c r="D66" s="23" t="s">
        <v>306</v>
      </c>
      <c r="E66" s="51">
        <f>E62-E63</f>
        <v>816168</v>
      </c>
    </row>
    <row r="67" spans="1:5" x14ac:dyDescent="0.25">
      <c r="A67" s="21">
        <v>64</v>
      </c>
      <c r="B67" s="21" t="s">
        <v>8</v>
      </c>
      <c r="C67" s="22" t="s">
        <v>307</v>
      </c>
      <c r="D67" s="23" t="s">
        <v>308</v>
      </c>
      <c r="E67" s="50"/>
    </row>
    <row r="68" spans="1:5" x14ac:dyDescent="0.25">
      <c r="A68" s="21">
        <v>65</v>
      </c>
      <c r="B68" s="21" t="s">
        <v>11</v>
      </c>
      <c r="C68" s="22" t="s">
        <v>309</v>
      </c>
      <c r="D68" s="23" t="s">
        <v>310</v>
      </c>
      <c r="E68" s="51">
        <f>E69+E70+E71+E72</f>
        <v>0</v>
      </c>
    </row>
    <row r="69" spans="1:5" x14ac:dyDescent="0.25">
      <c r="A69" s="21">
        <v>66</v>
      </c>
      <c r="B69" s="21" t="s">
        <v>11</v>
      </c>
      <c r="C69" s="22" t="s">
        <v>311</v>
      </c>
      <c r="D69" s="23" t="s">
        <v>312</v>
      </c>
      <c r="E69" s="52">
        <v>0</v>
      </c>
    </row>
    <row r="70" spans="1:5" x14ac:dyDescent="0.25">
      <c r="A70" s="21">
        <v>67</v>
      </c>
      <c r="B70" s="21" t="s">
        <v>11</v>
      </c>
      <c r="C70" s="22" t="s">
        <v>313</v>
      </c>
      <c r="D70" s="23" t="s">
        <v>314</v>
      </c>
      <c r="E70" s="52">
        <v>0</v>
      </c>
    </row>
    <row r="71" spans="1:5" x14ac:dyDescent="0.25">
      <c r="A71" s="21">
        <v>68</v>
      </c>
      <c r="B71" s="21" t="s">
        <v>11</v>
      </c>
      <c r="C71" s="22" t="s">
        <v>315</v>
      </c>
      <c r="D71" s="23" t="s">
        <v>316</v>
      </c>
      <c r="E71" s="52">
        <v>0</v>
      </c>
    </row>
    <row r="72" spans="1:5" x14ac:dyDescent="0.25">
      <c r="A72" s="21">
        <v>69</v>
      </c>
      <c r="B72" s="21" t="s">
        <v>11</v>
      </c>
      <c r="C72" s="22" t="s">
        <v>317</v>
      </c>
      <c r="D72" s="23" t="s">
        <v>318</v>
      </c>
      <c r="E72" s="52">
        <v>0</v>
      </c>
    </row>
    <row r="73" spans="1:5" x14ac:dyDescent="0.25">
      <c r="A73" s="21">
        <v>70</v>
      </c>
      <c r="B73" s="21" t="s">
        <v>11</v>
      </c>
      <c r="C73" s="22" t="s">
        <v>319</v>
      </c>
      <c r="D73" s="23" t="s">
        <v>320</v>
      </c>
      <c r="E73" s="51">
        <f>E74+E75+E76+E77</f>
        <v>0</v>
      </c>
    </row>
    <row r="74" spans="1:5" x14ac:dyDescent="0.25">
      <c r="A74" s="21">
        <v>71</v>
      </c>
      <c r="B74" s="21" t="s">
        <v>11</v>
      </c>
      <c r="C74" s="22" t="s">
        <v>321</v>
      </c>
      <c r="D74" s="23" t="s">
        <v>322</v>
      </c>
      <c r="E74" s="52">
        <v>0</v>
      </c>
    </row>
    <row r="75" spans="1:5" x14ac:dyDescent="0.25">
      <c r="A75" s="21">
        <v>72</v>
      </c>
      <c r="B75" s="21" t="s">
        <v>11</v>
      </c>
      <c r="C75" s="22" t="s">
        <v>323</v>
      </c>
      <c r="D75" s="23" t="s">
        <v>324</v>
      </c>
      <c r="E75" s="52">
        <v>0</v>
      </c>
    </row>
    <row r="76" spans="1:5" x14ac:dyDescent="0.25">
      <c r="A76" s="21">
        <v>73</v>
      </c>
      <c r="B76" s="21" t="s">
        <v>11</v>
      </c>
      <c r="C76" s="22" t="s">
        <v>325</v>
      </c>
      <c r="D76" s="23" t="s">
        <v>326</v>
      </c>
      <c r="E76" s="52">
        <v>0</v>
      </c>
    </row>
    <row r="77" spans="1:5" x14ac:dyDescent="0.25">
      <c r="A77" s="21">
        <v>74</v>
      </c>
      <c r="B77" s="21" t="s">
        <v>11</v>
      </c>
      <c r="C77" s="22" t="s">
        <v>327</v>
      </c>
      <c r="D77" s="23" t="s">
        <v>318</v>
      </c>
      <c r="E77" s="52">
        <v>0</v>
      </c>
    </row>
    <row r="78" spans="1:5" x14ac:dyDescent="0.25">
      <c r="A78" s="21">
        <v>75</v>
      </c>
      <c r="B78" s="21" t="s">
        <v>11</v>
      </c>
      <c r="C78" s="22" t="s">
        <v>328</v>
      </c>
      <c r="D78" s="23" t="s">
        <v>329</v>
      </c>
      <c r="E78" s="51">
        <f>E68+E73</f>
        <v>0</v>
      </c>
    </row>
    <row r="79" spans="1:5" x14ac:dyDescent="0.25">
      <c r="A79" s="21">
        <v>76</v>
      </c>
      <c r="B79" s="21" t="s">
        <v>11</v>
      </c>
      <c r="C79" s="22" t="s">
        <v>330</v>
      </c>
      <c r="D79" s="23" t="s">
        <v>331</v>
      </c>
      <c r="E79" s="51">
        <f>E66+E78</f>
        <v>816168</v>
      </c>
    </row>
    <row r="80" spans="1:5" x14ac:dyDescent="0.25">
      <c r="A80" s="21">
        <v>77</v>
      </c>
      <c r="B80" s="21" t="s">
        <v>11</v>
      </c>
      <c r="C80" s="22" t="s">
        <v>332</v>
      </c>
      <c r="D80" s="23" t="s">
        <v>333</v>
      </c>
      <c r="E80" s="52">
        <v>0</v>
      </c>
    </row>
    <row r="81" spans="1:5" x14ac:dyDescent="0.25">
      <c r="A81" s="24">
        <v>78</v>
      </c>
      <c r="B81" s="21" t="s">
        <v>11</v>
      </c>
      <c r="C81" s="25" t="s">
        <v>334</v>
      </c>
      <c r="D81" s="25"/>
      <c r="E81" s="25"/>
    </row>
  </sheetData>
  <mergeCells count="3">
    <mergeCell ref="C81:E81"/>
    <mergeCell ref="A1:D1"/>
    <mergeCell ref="E1:E2"/>
  </mergeCells>
  <conditionalFormatting sqref="C3">
    <cfRule type="duplicateValues" dxfId="9" priority="4"/>
    <cfRule type="duplicateValues" dxfId="8" priority="5"/>
    <cfRule type="duplicateValues" dxfId="7" priority="6"/>
  </conditionalFormatting>
  <conditionalFormatting sqref="C81">
    <cfRule type="duplicateValues" dxfId="6" priority="2"/>
  </conditionalFormatting>
  <conditionalFormatting sqref="C4:C81">
    <cfRule type="duplicateValues" dxfId="5" priority="1"/>
  </conditionalFormatting>
  <conditionalFormatting sqref="C4:C80">
    <cfRule type="duplicateValues" dxfId="4" priority="3"/>
  </conditionalFormatting>
  <hyperlinks>
    <hyperlink ref="F3" location="Header!A1" display="Back to Heade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D1" workbookViewId="0">
      <selection activeCell="D11" sqref="D11"/>
    </sheetView>
  </sheetViews>
  <sheetFormatPr defaultRowHeight="15" x14ac:dyDescent="0.25"/>
  <cols>
    <col min="1" max="1" width="5.140625" style="19" hidden="1" customWidth="1"/>
    <col min="2" max="2" width="8.140625" style="19" hidden="1" customWidth="1"/>
    <col min="3" max="3" width="24.85546875" hidden="1" customWidth="1"/>
    <col min="4" max="4" width="97.85546875" customWidth="1"/>
    <col min="5" max="5" width="19.85546875" style="16" customWidth="1"/>
    <col min="6" max="6" width="15" hidden="1" customWidth="1"/>
  </cols>
  <sheetData>
    <row r="1" spans="1:6" ht="21" x14ac:dyDescent="0.25">
      <c r="A1" s="34" t="s">
        <v>335</v>
      </c>
      <c r="B1" s="34"/>
      <c r="C1" s="34"/>
      <c r="D1" s="34"/>
      <c r="E1" s="48" t="s">
        <v>1</v>
      </c>
    </row>
    <row r="2" spans="1:6" ht="21" x14ac:dyDescent="0.25">
      <c r="A2" s="44"/>
      <c r="B2" s="44"/>
      <c r="C2" s="44"/>
      <c r="D2" s="43" t="s">
        <v>416</v>
      </c>
      <c r="E2" s="49"/>
    </row>
    <row r="3" spans="1:6" ht="21" customHeight="1" thickBot="1" x14ac:dyDescent="0.3">
      <c r="A3" s="1" t="s">
        <v>2</v>
      </c>
      <c r="B3" s="1" t="s">
        <v>3</v>
      </c>
      <c r="C3" s="2" t="s">
        <v>4</v>
      </c>
      <c r="D3" s="20" t="s">
        <v>5</v>
      </c>
      <c r="E3" s="36" t="s">
        <v>6</v>
      </c>
      <c r="F3" s="4" t="s">
        <v>7</v>
      </c>
    </row>
    <row r="4" spans="1:6" ht="21" customHeight="1" thickBot="1" x14ac:dyDescent="0.3">
      <c r="A4" s="21">
        <v>1</v>
      </c>
      <c r="B4" s="21" t="s">
        <v>11</v>
      </c>
      <c r="C4" s="26" t="s">
        <v>336</v>
      </c>
      <c r="D4" s="27" t="s">
        <v>337</v>
      </c>
      <c r="E4" s="54">
        <f>E5+E8+E9</f>
        <v>15169</v>
      </c>
    </row>
    <row r="5" spans="1:6" ht="21" customHeight="1" thickBot="1" x14ac:dyDescent="0.3">
      <c r="A5" s="21">
        <v>2</v>
      </c>
      <c r="B5" s="21" t="s">
        <v>11</v>
      </c>
      <c r="C5" s="26" t="s">
        <v>338</v>
      </c>
      <c r="D5" s="28" t="s">
        <v>339</v>
      </c>
      <c r="E5" s="55">
        <f>E6+E7</f>
        <v>0</v>
      </c>
    </row>
    <row r="6" spans="1:6" ht="18" customHeight="1" thickBot="1" x14ac:dyDescent="0.3">
      <c r="A6" s="21">
        <v>3</v>
      </c>
      <c r="B6" s="21" t="s">
        <v>11</v>
      </c>
      <c r="C6" s="26" t="s">
        <v>340</v>
      </c>
      <c r="D6" s="28" t="s">
        <v>341</v>
      </c>
      <c r="E6" s="56">
        <v>0</v>
      </c>
    </row>
    <row r="7" spans="1:6" ht="15.75" customHeight="1" thickBot="1" x14ac:dyDescent="0.3">
      <c r="A7" s="21">
        <v>4</v>
      </c>
      <c r="B7" s="21" t="s">
        <v>11</v>
      </c>
      <c r="C7" s="26" t="s">
        <v>342</v>
      </c>
      <c r="D7" s="28" t="s">
        <v>343</v>
      </c>
      <c r="E7" s="56">
        <v>0</v>
      </c>
    </row>
    <row r="8" spans="1:6" ht="15.75" customHeight="1" thickBot="1" x14ac:dyDescent="0.3">
      <c r="A8" s="21">
        <v>5</v>
      </c>
      <c r="B8" s="21" t="s">
        <v>11</v>
      </c>
      <c r="C8" s="26" t="s">
        <v>344</v>
      </c>
      <c r="D8" s="28" t="s">
        <v>345</v>
      </c>
      <c r="E8" s="56">
        <v>0</v>
      </c>
    </row>
    <row r="9" spans="1:6" ht="17.25" customHeight="1" thickBot="1" x14ac:dyDescent="0.3">
      <c r="A9" s="21">
        <v>6</v>
      </c>
      <c r="B9" s="21" t="s">
        <v>11</v>
      </c>
      <c r="C9" s="26" t="s">
        <v>346</v>
      </c>
      <c r="D9" s="28" t="s">
        <v>347</v>
      </c>
      <c r="E9" s="56">
        <v>15169</v>
      </c>
    </row>
    <row r="10" spans="1:6" ht="17.25" customHeight="1" thickBot="1" x14ac:dyDescent="0.3">
      <c r="A10" s="21">
        <v>7</v>
      </c>
      <c r="B10" s="21" t="s">
        <v>11</v>
      </c>
      <c r="C10" s="26" t="s">
        <v>348</v>
      </c>
      <c r="D10" s="28" t="s">
        <v>349</v>
      </c>
      <c r="E10" s="55">
        <f>E11+E22+E29+E32+E33</f>
        <v>3572337</v>
      </c>
    </row>
    <row r="11" spans="1:6" ht="17.25" customHeight="1" thickBot="1" x14ac:dyDescent="0.3">
      <c r="A11" s="21">
        <v>8</v>
      </c>
      <c r="B11" s="21" t="s">
        <v>11</v>
      </c>
      <c r="C11" s="26" t="s">
        <v>350</v>
      </c>
      <c r="D11" s="28" t="s">
        <v>351</v>
      </c>
      <c r="E11" s="55">
        <f>E12+E19</f>
        <v>3514696</v>
      </c>
    </row>
    <row r="12" spans="1:6" ht="17.25" customHeight="1" thickBot="1" x14ac:dyDescent="0.3">
      <c r="A12" s="21">
        <v>9</v>
      </c>
      <c r="B12" s="21" t="s">
        <v>11</v>
      </c>
      <c r="C12" s="26" t="s">
        <v>352</v>
      </c>
      <c r="D12" s="28" t="s">
        <v>353</v>
      </c>
      <c r="E12" s="55">
        <f>E13+E16</f>
        <v>0</v>
      </c>
    </row>
    <row r="13" spans="1:6" ht="17.25" customHeight="1" thickBot="1" x14ac:dyDescent="0.3">
      <c r="A13" s="21">
        <v>10</v>
      </c>
      <c r="B13" s="21" t="s">
        <v>11</v>
      </c>
      <c r="C13" s="26" t="s">
        <v>354</v>
      </c>
      <c r="D13" s="28" t="s">
        <v>355</v>
      </c>
      <c r="E13" s="55">
        <f>E14+E15</f>
        <v>0</v>
      </c>
    </row>
    <row r="14" spans="1:6" ht="17.25" customHeight="1" thickBot="1" x14ac:dyDescent="0.3">
      <c r="A14" s="21">
        <v>11</v>
      </c>
      <c r="B14" s="21" t="s">
        <v>11</v>
      </c>
      <c r="C14" s="26" t="s">
        <v>356</v>
      </c>
      <c r="D14" s="28" t="s">
        <v>357</v>
      </c>
      <c r="E14" s="56">
        <v>0</v>
      </c>
    </row>
    <row r="15" spans="1:6" ht="17.25" customHeight="1" thickBot="1" x14ac:dyDescent="0.3">
      <c r="A15" s="21">
        <v>12</v>
      </c>
      <c r="B15" s="21" t="s">
        <v>11</v>
      </c>
      <c r="C15" s="26" t="s">
        <v>358</v>
      </c>
      <c r="D15" s="28" t="s">
        <v>359</v>
      </c>
      <c r="E15" s="56">
        <v>0</v>
      </c>
    </row>
    <row r="16" spans="1:6" ht="17.25" customHeight="1" thickBot="1" x14ac:dyDescent="0.3">
      <c r="A16" s="21">
        <v>13</v>
      </c>
      <c r="B16" s="21" t="s">
        <v>11</v>
      </c>
      <c r="C16" s="26" t="s">
        <v>360</v>
      </c>
      <c r="D16" s="28" t="s">
        <v>361</v>
      </c>
      <c r="E16" s="55">
        <f>E17+E18</f>
        <v>0</v>
      </c>
    </row>
    <row r="17" spans="1:5" ht="17.25" customHeight="1" thickBot="1" x14ac:dyDescent="0.3">
      <c r="A17" s="21">
        <v>14</v>
      </c>
      <c r="B17" s="21" t="s">
        <v>11</v>
      </c>
      <c r="C17" s="26" t="s">
        <v>362</v>
      </c>
      <c r="D17" s="28" t="s">
        <v>363</v>
      </c>
      <c r="E17" s="56">
        <v>0</v>
      </c>
    </row>
    <row r="18" spans="1:5" ht="15.75" thickBot="1" x14ac:dyDescent="0.3">
      <c r="A18" s="21">
        <v>15</v>
      </c>
      <c r="B18" s="21" t="s">
        <v>11</v>
      </c>
      <c r="C18" s="26" t="s">
        <v>364</v>
      </c>
      <c r="D18" s="28" t="s">
        <v>365</v>
      </c>
      <c r="E18" s="56">
        <v>0</v>
      </c>
    </row>
    <row r="19" spans="1:5" ht="15.75" thickBot="1" x14ac:dyDescent="0.3">
      <c r="A19" s="21">
        <v>16</v>
      </c>
      <c r="B19" s="21" t="s">
        <v>11</v>
      </c>
      <c r="C19" s="26" t="s">
        <v>366</v>
      </c>
      <c r="D19" s="28" t="s">
        <v>367</v>
      </c>
      <c r="E19" s="55">
        <f>E20+E21</f>
        <v>3514696</v>
      </c>
    </row>
    <row r="20" spans="1:5" ht="15.75" thickBot="1" x14ac:dyDescent="0.3">
      <c r="A20" s="21">
        <v>17</v>
      </c>
      <c r="B20" s="21" t="s">
        <v>11</v>
      </c>
      <c r="C20" s="26" t="s">
        <v>368</v>
      </c>
      <c r="D20" s="28" t="s">
        <v>369</v>
      </c>
      <c r="E20" s="56">
        <v>0</v>
      </c>
    </row>
    <row r="21" spans="1:5" ht="15.75" thickBot="1" x14ac:dyDescent="0.3">
      <c r="A21" s="21">
        <v>18</v>
      </c>
      <c r="B21" s="21" t="s">
        <v>11</v>
      </c>
      <c r="C21" s="26" t="s">
        <v>370</v>
      </c>
      <c r="D21" s="28" t="s">
        <v>371</v>
      </c>
      <c r="E21" s="56">
        <v>3514696</v>
      </c>
    </row>
    <row r="22" spans="1:5" ht="15.75" thickBot="1" x14ac:dyDescent="0.3">
      <c r="A22" s="21">
        <v>19</v>
      </c>
      <c r="B22" s="21" t="s">
        <v>11</v>
      </c>
      <c r="C22" s="26" t="s">
        <v>372</v>
      </c>
      <c r="D22" s="28" t="s">
        <v>373</v>
      </c>
      <c r="E22" s="55">
        <f>E23+E26</f>
        <v>55900</v>
      </c>
    </row>
    <row r="23" spans="1:5" ht="15.75" thickBot="1" x14ac:dyDescent="0.3">
      <c r="A23" s="21">
        <v>20</v>
      </c>
      <c r="B23" s="21" t="s">
        <v>11</v>
      </c>
      <c r="C23" s="26" t="s">
        <v>374</v>
      </c>
      <c r="D23" s="28" t="s">
        <v>375</v>
      </c>
      <c r="E23" s="55">
        <f>E24+E25</f>
        <v>0</v>
      </c>
    </row>
    <row r="24" spans="1:5" ht="15.75" thickBot="1" x14ac:dyDescent="0.3">
      <c r="A24" s="21">
        <v>21</v>
      </c>
      <c r="B24" s="21" t="s">
        <v>11</v>
      </c>
      <c r="C24" s="26" t="s">
        <v>376</v>
      </c>
      <c r="D24" s="28" t="s">
        <v>377</v>
      </c>
      <c r="E24" s="56">
        <v>0</v>
      </c>
    </row>
    <row r="25" spans="1:5" ht="15.75" thickBot="1" x14ac:dyDescent="0.3">
      <c r="A25" s="21">
        <v>22</v>
      </c>
      <c r="B25" s="21" t="s">
        <v>11</v>
      </c>
      <c r="C25" s="26" t="s">
        <v>378</v>
      </c>
      <c r="D25" s="28" t="s">
        <v>379</v>
      </c>
      <c r="E25" s="56">
        <v>0</v>
      </c>
    </row>
    <row r="26" spans="1:5" ht="15.75" thickBot="1" x14ac:dyDescent="0.3">
      <c r="A26" s="21">
        <v>23</v>
      </c>
      <c r="B26" s="21" t="s">
        <v>11</v>
      </c>
      <c r="C26" s="26" t="s">
        <v>380</v>
      </c>
      <c r="D26" s="28" t="s">
        <v>381</v>
      </c>
      <c r="E26" s="55">
        <f>E27+E28</f>
        <v>55900</v>
      </c>
    </row>
    <row r="27" spans="1:5" ht="15.75" thickBot="1" x14ac:dyDescent="0.3">
      <c r="A27" s="21">
        <v>24</v>
      </c>
      <c r="B27" s="21" t="s">
        <v>11</v>
      </c>
      <c r="C27" s="26" t="s">
        <v>382</v>
      </c>
      <c r="D27" s="28" t="s">
        <v>377</v>
      </c>
      <c r="E27" s="56">
        <v>55900</v>
      </c>
    </row>
    <row r="28" spans="1:5" ht="15.75" thickBot="1" x14ac:dyDescent="0.3">
      <c r="A28" s="21">
        <v>25</v>
      </c>
      <c r="B28" s="21" t="s">
        <v>11</v>
      </c>
      <c r="C28" s="26" t="s">
        <v>383</v>
      </c>
      <c r="D28" s="28" t="s">
        <v>379</v>
      </c>
      <c r="E28" s="56">
        <v>0</v>
      </c>
    </row>
    <row r="29" spans="1:5" ht="15.75" thickBot="1" x14ac:dyDescent="0.3">
      <c r="A29" s="21">
        <v>26</v>
      </c>
      <c r="B29" s="21" t="s">
        <v>11</v>
      </c>
      <c r="C29" s="26" t="s">
        <v>384</v>
      </c>
      <c r="D29" s="28" t="s">
        <v>385</v>
      </c>
      <c r="E29" s="55">
        <f>E30+E31</f>
        <v>1741</v>
      </c>
    </row>
    <row r="30" spans="1:5" ht="15.75" thickBot="1" x14ac:dyDescent="0.3">
      <c r="A30" s="21">
        <v>27</v>
      </c>
      <c r="B30" s="21" t="s">
        <v>11</v>
      </c>
      <c r="C30" s="26" t="s">
        <v>386</v>
      </c>
      <c r="D30" s="28" t="s">
        <v>387</v>
      </c>
      <c r="E30" s="56">
        <v>1741</v>
      </c>
    </row>
    <row r="31" spans="1:5" ht="15.75" thickBot="1" x14ac:dyDescent="0.3">
      <c r="A31" s="21">
        <v>28</v>
      </c>
      <c r="B31" s="21" t="s">
        <v>11</v>
      </c>
      <c r="C31" s="26" t="s">
        <v>388</v>
      </c>
      <c r="D31" s="28" t="s">
        <v>389</v>
      </c>
      <c r="E31" s="56">
        <v>0</v>
      </c>
    </row>
    <row r="32" spans="1:5" ht="15.75" thickBot="1" x14ac:dyDescent="0.3">
      <c r="A32" s="21">
        <v>29</v>
      </c>
      <c r="B32" s="21" t="s">
        <v>11</v>
      </c>
      <c r="C32" s="26" t="s">
        <v>390</v>
      </c>
      <c r="D32" s="28" t="s">
        <v>391</v>
      </c>
      <c r="E32" s="56">
        <v>0</v>
      </c>
    </row>
    <row r="33" spans="1:5" ht="15.75" thickBot="1" x14ac:dyDescent="0.3">
      <c r="A33" s="21">
        <v>30</v>
      </c>
      <c r="B33" s="21" t="s">
        <v>11</v>
      </c>
      <c r="C33" s="26" t="s">
        <v>392</v>
      </c>
      <c r="D33" s="28" t="s">
        <v>393</v>
      </c>
      <c r="E33" s="57">
        <v>0</v>
      </c>
    </row>
    <row r="34" spans="1:5" ht="15.75" thickBot="1" x14ac:dyDescent="0.3">
      <c r="A34" s="21">
        <v>31</v>
      </c>
      <c r="B34" s="21" t="s">
        <v>11</v>
      </c>
      <c r="C34" s="26" t="s">
        <v>394</v>
      </c>
      <c r="D34" s="28" t="s">
        <v>395</v>
      </c>
      <c r="E34" s="55">
        <f>E35+E38+E41</f>
        <v>940501</v>
      </c>
    </row>
    <row r="35" spans="1:5" ht="15.75" thickBot="1" x14ac:dyDescent="0.3">
      <c r="A35" s="21">
        <v>32</v>
      </c>
      <c r="B35" s="21" t="s">
        <v>11</v>
      </c>
      <c r="C35" s="26" t="s">
        <v>396</v>
      </c>
      <c r="D35" s="28" t="s">
        <v>397</v>
      </c>
      <c r="E35" s="55">
        <f>E36+E37</f>
        <v>0</v>
      </c>
    </row>
    <row r="36" spans="1:5" ht="15.75" thickBot="1" x14ac:dyDescent="0.3">
      <c r="A36" s="21">
        <v>33</v>
      </c>
      <c r="B36" s="21" t="s">
        <v>11</v>
      </c>
      <c r="C36" s="26" t="s">
        <v>398</v>
      </c>
      <c r="D36" s="28" t="s">
        <v>199</v>
      </c>
      <c r="E36" s="56">
        <v>0</v>
      </c>
    </row>
    <row r="37" spans="1:5" ht="15.75" thickBot="1" x14ac:dyDescent="0.3">
      <c r="A37" s="21">
        <v>34</v>
      </c>
      <c r="B37" s="21" t="s">
        <v>11</v>
      </c>
      <c r="C37" s="26" t="s">
        <v>399</v>
      </c>
      <c r="D37" s="28" t="s">
        <v>201</v>
      </c>
      <c r="E37" s="56">
        <v>0</v>
      </c>
    </row>
    <row r="38" spans="1:5" ht="15.75" thickBot="1" x14ac:dyDescent="0.3">
      <c r="A38" s="21">
        <v>35</v>
      </c>
      <c r="B38" s="21" t="s">
        <v>11</v>
      </c>
      <c r="C38" s="26" t="s">
        <v>400</v>
      </c>
      <c r="D38" s="28" t="s">
        <v>401</v>
      </c>
      <c r="E38" s="55">
        <f>E39+E40</f>
        <v>940488</v>
      </c>
    </row>
    <row r="39" spans="1:5" ht="15.75" thickBot="1" x14ac:dyDescent="0.3">
      <c r="A39" s="21">
        <v>36</v>
      </c>
      <c r="B39" s="21" t="s">
        <v>11</v>
      </c>
      <c r="C39" s="26" t="s">
        <v>402</v>
      </c>
      <c r="D39" s="28" t="s">
        <v>403</v>
      </c>
      <c r="E39" s="56">
        <v>940488</v>
      </c>
    </row>
    <row r="40" spans="1:5" ht="15.75" thickBot="1" x14ac:dyDescent="0.3">
      <c r="A40" s="21">
        <v>37</v>
      </c>
      <c r="B40" s="21" t="s">
        <v>11</v>
      </c>
      <c r="C40" s="26" t="s">
        <v>404</v>
      </c>
      <c r="D40" s="28" t="s">
        <v>405</v>
      </c>
      <c r="E40" s="56">
        <v>0</v>
      </c>
    </row>
    <row r="41" spans="1:5" ht="15.75" thickBot="1" x14ac:dyDescent="0.3">
      <c r="A41" s="21">
        <v>38</v>
      </c>
      <c r="B41" s="21" t="s">
        <v>11</v>
      </c>
      <c r="C41" s="26" t="s">
        <v>406</v>
      </c>
      <c r="D41" s="28" t="s">
        <v>407</v>
      </c>
      <c r="E41" s="56">
        <v>13</v>
      </c>
    </row>
    <row r="42" spans="1:5" ht="15.75" thickBot="1" x14ac:dyDescent="0.3">
      <c r="A42" s="21">
        <v>39</v>
      </c>
      <c r="B42" s="21" t="s">
        <v>11</v>
      </c>
      <c r="C42" s="26" t="s">
        <v>408</v>
      </c>
      <c r="D42" s="28" t="s">
        <v>409</v>
      </c>
      <c r="E42" s="55">
        <f>E43+E46</f>
        <v>2139721</v>
      </c>
    </row>
    <row r="43" spans="1:5" ht="15.75" thickBot="1" x14ac:dyDescent="0.3">
      <c r="A43" s="21">
        <v>40</v>
      </c>
      <c r="B43" s="21" t="s">
        <v>11</v>
      </c>
      <c r="C43" s="26" t="s">
        <v>410</v>
      </c>
      <c r="D43" s="28" t="s">
        <v>411</v>
      </c>
      <c r="E43" s="55">
        <f>E44+E45</f>
        <v>2139721</v>
      </c>
    </row>
    <row r="44" spans="1:5" ht="15.75" thickBot="1" x14ac:dyDescent="0.3">
      <c r="A44" s="21">
        <v>41</v>
      </c>
      <c r="B44" s="21" t="s">
        <v>11</v>
      </c>
      <c r="C44" s="26" t="s">
        <v>412</v>
      </c>
      <c r="D44" s="28" t="s">
        <v>199</v>
      </c>
      <c r="E44" s="56">
        <v>2058216</v>
      </c>
    </row>
    <row r="45" spans="1:5" ht="15.75" thickBot="1" x14ac:dyDescent="0.3">
      <c r="A45" s="21">
        <v>42</v>
      </c>
      <c r="B45" s="21" t="s">
        <v>11</v>
      </c>
      <c r="C45" s="26" t="s">
        <v>413</v>
      </c>
      <c r="D45" s="28" t="s">
        <v>201</v>
      </c>
      <c r="E45" s="56">
        <v>81505</v>
      </c>
    </row>
    <row r="46" spans="1:5" x14ac:dyDescent="0.25">
      <c r="A46" s="21">
        <v>43</v>
      </c>
      <c r="B46" s="21" t="s">
        <v>11</v>
      </c>
      <c r="C46" s="29" t="s">
        <v>414</v>
      </c>
      <c r="D46" s="30" t="s">
        <v>415</v>
      </c>
      <c r="E46" s="58">
        <v>0</v>
      </c>
    </row>
    <row r="47" spans="1:5" x14ac:dyDescent="0.25">
      <c r="A47" s="21">
        <v>44</v>
      </c>
      <c r="B47" s="21" t="s">
        <v>11</v>
      </c>
      <c r="C47" s="31" t="s">
        <v>334</v>
      </c>
      <c r="D47" s="32"/>
      <c r="E47" s="33"/>
    </row>
  </sheetData>
  <mergeCells count="3">
    <mergeCell ref="C47:E47"/>
    <mergeCell ref="A1:D1"/>
    <mergeCell ref="E1:E2"/>
  </mergeCells>
  <conditionalFormatting sqref="C3">
    <cfRule type="duplicateValues" dxfId="3" priority="2"/>
    <cfRule type="duplicateValues" dxfId="2" priority="3"/>
    <cfRule type="duplicateValues" dxfId="1" priority="4"/>
  </conditionalFormatting>
  <conditionalFormatting sqref="C4:C47">
    <cfRule type="duplicateValues" dxfId="0" priority="1"/>
  </conditionalFormatting>
  <hyperlinks>
    <hyperlink ref="F3" location="Header!A1" display="Back to Head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NERACA</vt:lpstr>
      <vt:lpstr>LABA RUGI</vt:lpstr>
      <vt:lpstr>KOMITMEN KONTIJENSI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2019-08-15T01:13:07Z</dcterms:created>
  <dcterms:modified xsi:type="dcterms:W3CDTF">2019-08-15T01:18:45Z</dcterms:modified>
</cp:coreProperties>
</file>