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 s="1"/>
  <c r="E14" i="3"/>
  <c r="E13" i="3"/>
  <c r="E12" i="3"/>
  <c r="E11" i="3"/>
  <c r="E10" i="3"/>
  <c r="E9" i="3"/>
  <c r="E7" i="3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6" i="1"/>
  <c r="F65" i="1"/>
  <c r="F64" i="1"/>
  <c r="F62" i="1" s="1"/>
  <c r="F63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4" i="3"/>
  <c r="E31" i="2"/>
  <c r="E24" i="2"/>
  <c r="E25" i="2" s="1"/>
  <c r="E30" i="2" s="1"/>
  <c r="E34" i="2" s="1"/>
  <c r="E45" i="2" s="1"/>
  <c r="F54" i="1"/>
  <c r="F48" i="1"/>
  <c r="F50" i="1"/>
  <c r="F69" i="1" s="1"/>
  <c r="F70" i="1" s="1"/>
  <c r="F25" i="1"/>
  <c r="F17" i="1"/>
  <c r="F31" i="1" s="1"/>
  <c r="F59" i="1"/>
</calcChain>
</file>

<file path=xl/sharedStrings.xml><?xml version="1.0" encoding="utf-8"?>
<sst xmlns="http://schemas.openxmlformats.org/spreadsheetml/2006/main" count="408" uniqueCount="266">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</sst>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5" fillId="0" borderId="1" xfId="1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5" fontId="2" fillId="0" borderId="1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0/09%202020/MAPPING%20APOLO%20PUBLIKASI%20BULAN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APOLO 02A"/>
      <sheetName val="B-Pedoman RekAdm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1543964</v>
          </cell>
        </row>
        <row r="5">
          <cell r="F5">
            <v>8898167</v>
          </cell>
        </row>
        <row r="6">
          <cell r="F6">
            <v>2055351</v>
          </cell>
        </row>
        <row r="7">
          <cell r="F7">
            <v>0</v>
          </cell>
        </row>
        <row r="8">
          <cell r="F8">
            <v>13115927</v>
          </cell>
        </row>
        <row r="9">
          <cell r="F9">
            <v>0</v>
          </cell>
        </row>
        <row r="10">
          <cell r="F10">
            <v>14764490</v>
          </cell>
        </row>
        <row r="11">
          <cell r="F11">
            <v>0</v>
          </cell>
        </row>
        <row r="12">
          <cell r="F12">
            <v>38793253</v>
          </cell>
        </row>
        <row r="13">
          <cell r="F13">
            <v>1588285</v>
          </cell>
        </row>
        <row r="14">
          <cell r="F14">
            <v>0</v>
          </cell>
        </row>
        <row r="15">
          <cell r="F15">
            <v>539754</v>
          </cell>
        </row>
        <row r="17">
          <cell r="F17">
            <v>1295</v>
          </cell>
        </row>
        <row r="18">
          <cell r="F18">
            <v>1230993</v>
          </cell>
        </row>
        <row r="19">
          <cell r="F19">
            <v>543</v>
          </cell>
        </row>
        <row r="20">
          <cell r="F20">
            <v>44305</v>
          </cell>
        </row>
        <row r="21">
          <cell r="F21">
            <v>41034</v>
          </cell>
        </row>
        <row r="22">
          <cell r="F22">
            <v>1570049</v>
          </cell>
        </row>
        <row r="23">
          <cell r="F23">
            <v>560819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8258</v>
          </cell>
        </row>
        <row r="28">
          <cell r="F28">
            <v>0</v>
          </cell>
        </row>
        <row r="29">
          <cell r="F29">
            <v>993858</v>
          </cell>
        </row>
        <row r="33">
          <cell r="F33">
            <v>23288231</v>
          </cell>
        </row>
        <row r="34">
          <cell r="F34">
            <v>20760871</v>
          </cell>
        </row>
        <row r="35">
          <cell r="F35">
            <v>25719109</v>
          </cell>
        </row>
        <row r="36">
          <cell r="F36">
            <v>0</v>
          </cell>
        </row>
        <row r="37">
          <cell r="F37">
            <v>158</v>
          </cell>
        </row>
        <row r="38">
          <cell r="F38">
            <v>785454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664130</v>
          </cell>
        </row>
        <row r="44">
          <cell r="F44">
            <v>12796</v>
          </cell>
        </row>
        <row r="45">
          <cell r="F45">
            <v>0</v>
          </cell>
        </row>
        <row r="46">
          <cell r="F46">
            <v>1205893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748183</v>
          </cell>
        </row>
        <row r="60">
          <cell r="F60">
            <v>36289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1099509</v>
          </cell>
        </row>
        <row r="67">
          <cell r="F67">
            <v>0</v>
          </cell>
        </row>
      </sheetData>
      <sheetData sheetId="4"/>
      <sheetData sheetId="5"/>
      <sheetData sheetId="6">
        <row r="5">
          <cell r="E5">
            <v>4423209</v>
          </cell>
        </row>
        <row r="6">
          <cell r="E6">
            <v>1364046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880</v>
          </cell>
        </row>
        <row r="13">
          <cell r="E13">
            <v>0</v>
          </cell>
        </row>
        <row r="14">
          <cell r="E14">
            <v>2501</v>
          </cell>
        </row>
        <row r="15">
          <cell r="E15">
            <v>0</v>
          </cell>
        </row>
        <row r="16">
          <cell r="E16">
            <v>313186</v>
          </cell>
        </row>
        <row r="17">
          <cell r="E17">
            <v>71896</v>
          </cell>
        </row>
        <row r="18">
          <cell r="E18">
            <v>305543</v>
          </cell>
        </row>
        <row r="19">
          <cell r="E19">
            <v>383</v>
          </cell>
        </row>
        <row r="20">
          <cell r="E20">
            <v>885972</v>
          </cell>
        </row>
        <row r="21">
          <cell r="E21">
            <v>30543</v>
          </cell>
        </row>
        <row r="22">
          <cell r="E22">
            <v>789991</v>
          </cell>
        </row>
        <row r="26">
          <cell r="E26">
            <v>0</v>
          </cell>
        </row>
        <row r="27">
          <cell r="E27">
            <v>-5953</v>
          </cell>
        </row>
        <row r="31">
          <cell r="E31">
            <v>348457</v>
          </cell>
        </row>
        <row r="32">
          <cell r="E32">
            <v>18725</v>
          </cell>
        </row>
      </sheetData>
      <sheetData sheetId="7"/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881889</v>
          </cell>
        </row>
        <row r="9">
          <cell r="E9">
            <v>0</v>
          </cell>
        </row>
        <row r="10">
          <cell r="E10">
            <v>4121503</v>
          </cell>
        </row>
        <row r="11">
          <cell r="E11">
            <v>4258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1102859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40" workbookViewId="0">
      <selection activeCell="F16" sqref="F16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7" t="s">
        <v>1</v>
      </c>
    </row>
    <row r="2" spans="1:7" ht="21" x14ac:dyDescent="0.25">
      <c r="A2" s="50">
        <v>44104</v>
      </c>
      <c r="B2" s="46"/>
      <c r="C2" s="46"/>
      <c r="D2" s="46"/>
      <c r="E2" s="46"/>
      <c r="F2" s="48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1543964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8898167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2055351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13115927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2">
        <f>'[1]APOLO 01A'!$F$10</f>
        <v>14764490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38793253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1588285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539754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1232831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1295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1230993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543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44305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41034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1570049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560819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8258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8258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993858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82080977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23288231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20760871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45">
        <f>'[1]APOLO 01A'!$F$35+1</f>
        <v>25719110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158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785454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664130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12796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45">
        <f>'[1]APOLO 01A'!$F$46-1</f>
        <v>1205892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1">
        <f>F34+F35+F36+F37+F38+F39+F40+F41+F42+F43+F44+F45+F46+F47</f>
        <v>72436642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2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1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3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1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3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3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3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1">
        <f>F60-F61</f>
        <v>711894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45">
        <f>'[1]APOLO 01A'!$F$59*0+754479</f>
        <v>754479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4">
        <f>'[1]APOLO 01A'!$F$60*0+42585</f>
        <v>42585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1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1">
        <f>F66+F67-F68</f>
        <v>1099509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1099509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1">
        <f>F50+F54+F59+F62+F65</f>
        <v>9644335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1">
        <f>F48+F69</f>
        <v>82080977</v>
      </c>
      <c r="G70" s="12"/>
    </row>
    <row r="71" spans="1:7" ht="15" customHeight="1" x14ac:dyDescent="0.25">
      <c r="A71" s="6">
        <v>68</v>
      </c>
      <c r="B71" s="6" t="s">
        <v>10</v>
      </c>
      <c r="C71" s="25" t="s">
        <v>143</v>
      </c>
      <c r="D71" s="25"/>
      <c r="E71" s="25"/>
      <c r="F71" s="25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2:E2"/>
    <mergeCell ref="A1:E1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25" workbookViewId="0">
      <selection activeCell="D24" sqref="D24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7" t="s">
        <v>1</v>
      </c>
    </row>
    <row r="2" spans="1:5" ht="21" x14ac:dyDescent="0.25">
      <c r="A2" s="50">
        <v>44104</v>
      </c>
      <c r="B2" s="46"/>
      <c r="C2" s="46"/>
      <c r="D2" s="46"/>
      <c r="E2" s="48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51" t="s">
        <v>5</v>
      </c>
      <c r="E3" s="5" t="s">
        <v>6</v>
      </c>
    </row>
    <row r="4" spans="1:5" ht="21" customHeight="1" x14ac:dyDescent="0.25">
      <c r="A4" s="27">
        <v>1</v>
      </c>
      <c r="B4" s="27" t="s">
        <v>7</v>
      </c>
      <c r="C4" s="28" t="s">
        <v>145</v>
      </c>
      <c r="D4" s="29" t="s">
        <v>146</v>
      </c>
      <c r="E4" s="30"/>
    </row>
    <row r="5" spans="1:5" ht="21" customHeight="1" x14ac:dyDescent="0.25">
      <c r="A5" s="27">
        <v>2</v>
      </c>
      <c r="B5" s="27" t="s">
        <v>7</v>
      </c>
      <c r="C5" s="28" t="s">
        <v>147</v>
      </c>
      <c r="D5" s="29" t="s">
        <v>148</v>
      </c>
      <c r="E5" s="30"/>
    </row>
    <row r="6" spans="1:5" ht="18" customHeight="1" x14ac:dyDescent="0.25">
      <c r="A6" s="27">
        <v>3</v>
      </c>
      <c r="B6" s="27" t="s">
        <v>10</v>
      </c>
      <c r="C6" s="28" t="s">
        <v>149</v>
      </c>
      <c r="D6" s="29" t="s">
        <v>150</v>
      </c>
      <c r="E6" s="31">
        <f>'[1]APOLO 02A'!$E$5</f>
        <v>4423209</v>
      </c>
    </row>
    <row r="7" spans="1:5" ht="15.75" customHeight="1" x14ac:dyDescent="0.25">
      <c r="A7" s="27">
        <v>4</v>
      </c>
      <c r="B7" s="27" t="s">
        <v>10</v>
      </c>
      <c r="C7" s="28" t="s">
        <v>151</v>
      </c>
      <c r="D7" s="29" t="s">
        <v>152</v>
      </c>
      <c r="E7" s="31">
        <f>'[1]APOLO 02A'!$E$6</f>
        <v>1364046</v>
      </c>
    </row>
    <row r="8" spans="1:5" ht="15.75" customHeight="1" x14ac:dyDescent="0.25">
      <c r="A8" s="27">
        <v>5</v>
      </c>
      <c r="B8" s="27" t="s">
        <v>10</v>
      </c>
      <c r="C8" s="28" t="s">
        <v>153</v>
      </c>
      <c r="D8" s="29" t="s">
        <v>154</v>
      </c>
      <c r="E8" s="32">
        <f>E6-E7</f>
        <v>3059163</v>
      </c>
    </row>
    <row r="9" spans="1:5" ht="17.25" customHeight="1" x14ac:dyDescent="0.25">
      <c r="A9" s="27">
        <v>6</v>
      </c>
      <c r="B9" s="27" t="s">
        <v>7</v>
      </c>
      <c r="C9" s="28" t="s">
        <v>155</v>
      </c>
      <c r="D9" s="29" t="s">
        <v>156</v>
      </c>
      <c r="E9" s="30"/>
    </row>
    <row r="10" spans="1:5" ht="17.25" customHeight="1" x14ac:dyDescent="0.25">
      <c r="A10" s="27">
        <v>7</v>
      </c>
      <c r="B10" s="27" t="s">
        <v>10</v>
      </c>
      <c r="C10" s="28" t="s">
        <v>157</v>
      </c>
      <c r="D10" s="29" t="s">
        <v>158</v>
      </c>
      <c r="E10" s="31">
        <f>'[1]APOLO 02A'!$E$9</f>
        <v>0</v>
      </c>
    </row>
    <row r="11" spans="1:5" ht="17.25" customHeight="1" x14ac:dyDescent="0.25">
      <c r="A11" s="27">
        <v>8</v>
      </c>
      <c r="B11" s="27" t="s">
        <v>10</v>
      </c>
      <c r="C11" s="28" t="s">
        <v>159</v>
      </c>
      <c r="D11" s="29" t="s">
        <v>160</v>
      </c>
      <c r="E11" s="31">
        <f>'[1]APOLO 02A'!$E$10</f>
        <v>0</v>
      </c>
    </row>
    <row r="12" spans="1:5" ht="17.25" customHeight="1" x14ac:dyDescent="0.25">
      <c r="A12" s="27">
        <v>9</v>
      </c>
      <c r="B12" s="27" t="s">
        <v>10</v>
      </c>
      <c r="C12" s="28" t="s">
        <v>161</v>
      </c>
      <c r="D12" s="29" t="s">
        <v>162</v>
      </c>
      <c r="E12" s="31">
        <f>'[1]APOLO 02A'!$E$11</f>
        <v>0</v>
      </c>
    </row>
    <row r="13" spans="1:5" ht="17.25" customHeight="1" x14ac:dyDescent="0.25">
      <c r="A13" s="27">
        <v>10</v>
      </c>
      <c r="B13" s="27" t="s">
        <v>10</v>
      </c>
      <c r="C13" s="28" t="s">
        <v>163</v>
      </c>
      <c r="D13" s="29" t="s">
        <v>164</v>
      </c>
      <c r="E13" s="31">
        <f>'[1]APOLO 02A'!$E$12</f>
        <v>880</v>
      </c>
    </row>
    <row r="14" spans="1:5" ht="17.25" customHeight="1" x14ac:dyDescent="0.25">
      <c r="A14" s="27">
        <v>11</v>
      </c>
      <c r="B14" s="27" t="s">
        <v>10</v>
      </c>
      <c r="C14" s="28" t="s">
        <v>165</v>
      </c>
      <c r="D14" s="29" t="s">
        <v>166</v>
      </c>
      <c r="E14" s="31">
        <f>'[1]APOLO 02A'!$E$13</f>
        <v>0</v>
      </c>
    </row>
    <row r="15" spans="1:5" ht="17.25" customHeight="1" x14ac:dyDescent="0.25">
      <c r="A15" s="27">
        <v>12</v>
      </c>
      <c r="B15" s="27" t="s">
        <v>10</v>
      </c>
      <c r="C15" s="28" t="s">
        <v>167</v>
      </c>
      <c r="D15" s="29" t="s">
        <v>168</v>
      </c>
      <c r="E15" s="31">
        <f>'[1]APOLO 02A'!$E$14</f>
        <v>2501</v>
      </c>
    </row>
    <row r="16" spans="1:5" ht="17.25" customHeight="1" x14ac:dyDescent="0.25">
      <c r="A16" s="27">
        <v>13</v>
      </c>
      <c r="B16" s="27" t="s">
        <v>10</v>
      </c>
      <c r="C16" s="28" t="s">
        <v>169</v>
      </c>
      <c r="D16" s="29" t="s">
        <v>170</v>
      </c>
      <c r="E16" s="31">
        <f>'[1]APOLO 02A'!$E$15</f>
        <v>0</v>
      </c>
    </row>
    <row r="17" spans="1:5" ht="17.25" customHeight="1" x14ac:dyDescent="0.25">
      <c r="A17" s="27">
        <v>14</v>
      </c>
      <c r="B17" s="27" t="s">
        <v>10</v>
      </c>
      <c r="C17" s="28" t="s">
        <v>171</v>
      </c>
      <c r="D17" s="29" t="s">
        <v>172</v>
      </c>
      <c r="E17" s="33">
        <f>'[1]APOLO 02A'!$E$16-1</f>
        <v>313185</v>
      </c>
    </row>
    <row r="18" spans="1:5" x14ac:dyDescent="0.25">
      <c r="A18" s="27">
        <v>15</v>
      </c>
      <c r="B18" s="27" t="s">
        <v>10</v>
      </c>
      <c r="C18" s="28" t="s">
        <v>173</v>
      </c>
      <c r="D18" s="29" t="s">
        <v>174</v>
      </c>
      <c r="E18" s="31">
        <f>'[1]APOLO 02A'!$E$17</f>
        <v>71896</v>
      </c>
    </row>
    <row r="19" spans="1:5" x14ac:dyDescent="0.25">
      <c r="A19" s="27">
        <v>16</v>
      </c>
      <c r="B19" s="27" t="s">
        <v>10</v>
      </c>
      <c r="C19" s="28" t="s">
        <v>175</v>
      </c>
      <c r="D19" s="29" t="s">
        <v>176</v>
      </c>
      <c r="E19" s="31">
        <f>'[1]APOLO 02A'!$E$18</f>
        <v>305543</v>
      </c>
    </row>
    <row r="20" spans="1:5" x14ac:dyDescent="0.25">
      <c r="A20" s="27">
        <v>17</v>
      </c>
      <c r="B20" s="27" t="s">
        <v>10</v>
      </c>
      <c r="C20" s="28" t="s">
        <v>177</v>
      </c>
      <c r="D20" s="29" t="s">
        <v>178</v>
      </c>
      <c r="E20" s="31">
        <f>'[1]APOLO 02A'!$E$19</f>
        <v>383</v>
      </c>
    </row>
    <row r="21" spans="1:5" x14ac:dyDescent="0.25">
      <c r="A21" s="27">
        <v>18</v>
      </c>
      <c r="B21" s="27" t="s">
        <v>10</v>
      </c>
      <c r="C21" s="28" t="s">
        <v>179</v>
      </c>
      <c r="D21" s="29" t="s">
        <v>180</v>
      </c>
      <c r="E21" s="31">
        <f>'[1]APOLO 02A'!$E$20</f>
        <v>885972</v>
      </c>
    </row>
    <row r="22" spans="1:5" x14ac:dyDescent="0.25">
      <c r="A22" s="27">
        <v>19</v>
      </c>
      <c r="B22" s="27" t="s">
        <v>10</v>
      </c>
      <c r="C22" s="28" t="s">
        <v>181</v>
      </c>
      <c r="D22" s="29" t="s">
        <v>182</v>
      </c>
      <c r="E22" s="31">
        <f>'[1]APOLO 02A'!$E$21</f>
        <v>30543</v>
      </c>
    </row>
    <row r="23" spans="1:5" x14ac:dyDescent="0.25">
      <c r="A23" s="27">
        <v>20</v>
      </c>
      <c r="B23" s="27" t="s">
        <v>10</v>
      </c>
      <c r="C23" s="28" t="s">
        <v>183</v>
      </c>
      <c r="D23" s="29" t="s">
        <v>184</v>
      </c>
      <c r="E23" s="31">
        <f>'[1]APOLO 02A'!$E$22-1</f>
        <v>789990</v>
      </c>
    </row>
    <row r="24" spans="1:5" x14ac:dyDescent="0.25">
      <c r="A24" s="27">
        <v>21</v>
      </c>
      <c r="B24" s="27" t="s">
        <v>10</v>
      </c>
      <c r="C24" s="28" t="s">
        <v>185</v>
      </c>
      <c r="D24" s="29" t="s">
        <v>186</v>
      </c>
      <c r="E24" s="32">
        <f>E10+E11+E12+E13+E14+E15+E16+E17+E18-E19-E20-E21-E22-E23</f>
        <v>-1623969</v>
      </c>
    </row>
    <row r="25" spans="1:5" x14ac:dyDescent="0.25">
      <c r="A25" s="27">
        <v>22</v>
      </c>
      <c r="B25" s="27" t="s">
        <v>10</v>
      </c>
      <c r="C25" s="28" t="s">
        <v>187</v>
      </c>
      <c r="D25" s="29" t="s">
        <v>188</v>
      </c>
      <c r="E25" s="32">
        <f>E8+E24</f>
        <v>1435194</v>
      </c>
    </row>
    <row r="26" spans="1:5" x14ac:dyDescent="0.25">
      <c r="A26" s="27">
        <v>23</v>
      </c>
      <c r="B26" s="27" t="s">
        <v>7</v>
      </c>
      <c r="C26" s="28" t="s">
        <v>189</v>
      </c>
      <c r="D26" s="29" t="s">
        <v>190</v>
      </c>
      <c r="E26" s="30"/>
    </row>
    <row r="27" spans="1:5" x14ac:dyDescent="0.25">
      <c r="A27" s="27">
        <v>24</v>
      </c>
      <c r="B27" s="27" t="s">
        <v>10</v>
      </c>
      <c r="C27" s="28" t="s">
        <v>191</v>
      </c>
      <c r="D27" s="29" t="s">
        <v>192</v>
      </c>
      <c r="E27" s="31">
        <f>'[1]APOLO 02A'!$E$26</f>
        <v>0</v>
      </c>
    </row>
    <row r="28" spans="1:5" x14ac:dyDescent="0.25">
      <c r="A28" s="27">
        <v>25</v>
      </c>
      <c r="B28" s="27" t="s">
        <v>10</v>
      </c>
      <c r="C28" s="28" t="s">
        <v>193</v>
      </c>
      <c r="D28" s="29" t="s">
        <v>194</v>
      </c>
      <c r="E28" s="31">
        <f>'[1]APOLO 02A'!$E$27</f>
        <v>-5953</v>
      </c>
    </row>
    <row r="29" spans="1:5" x14ac:dyDescent="0.25">
      <c r="A29" s="27">
        <v>26</v>
      </c>
      <c r="B29" s="27" t="s">
        <v>10</v>
      </c>
      <c r="C29" s="28" t="s">
        <v>195</v>
      </c>
      <c r="D29" s="29" t="s">
        <v>196</v>
      </c>
      <c r="E29" s="32">
        <f>E27+E28</f>
        <v>-5953</v>
      </c>
    </row>
    <row r="30" spans="1:5" x14ac:dyDescent="0.25">
      <c r="A30" s="27">
        <v>27</v>
      </c>
      <c r="B30" s="27" t="s">
        <v>10</v>
      </c>
      <c r="C30" s="28" t="s">
        <v>197</v>
      </c>
      <c r="D30" s="29" t="s">
        <v>198</v>
      </c>
      <c r="E30" s="32">
        <f>E25+E29</f>
        <v>1429241</v>
      </c>
    </row>
    <row r="31" spans="1:5" x14ac:dyDescent="0.25">
      <c r="A31" s="27">
        <v>28</v>
      </c>
      <c r="B31" s="27" t="s">
        <v>10</v>
      </c>
      <c r="C31" s="28" t="s">
        <v>199</v>
      </c>
      <c r="D31" s="29" t="s">
        <v>200</v>
      </c>
      <c r="E31" s="32">
        <f>E32-E33</f>
        <v>329732</v>
      </c>
    </row>
    <row r="32" spans="1:5" x14ac:dyDescent="0.25">
      <c r="A32" s="27">
        <v>29</v>
      </c>
      <c r="B32" s="27" t="s">
        <v>10</v>
      </c>
      <c r="C32" s="28" t="s">
        <v>201</v>
      </c>
      <c r="D32" s="29" t="s">
        <v>202</v>
      </c>
      <c r="E32" s="31">
        <f>'[1]APOLO 02A'!$E$31</f>
        <v>348457</v>
      </c>
    </row>
    <row r="33" spans="1:5" x14ac:dyDescent="0.25">
      <c r="A33" s="27">
        <v>30</v>
      </c>
      <c r="B33" s="27" t="s">
        <v>10</v>
      </c>
      <c r="C33" s="28" t="s">
        <v>203</v>
      </c>
      <c r="D33" s="29" t="s">
        <v>204</v>
      </c>
      <c r="E33" s="31">
        <f>'[1]APOLO 02A'!$E$32</f>
        <v>18725</v>
      </c>
    </row>
    <row r="34" spans="1:5" x14ac:dyDescent="0.25">
      <c r="A34" s="27">
        <v>31</v>
      </c>
      <c r="B34" s="27" t="s">
        <v>10</v>
      </c>
      <c r="C34" s="28" t="s">
        <v>205</v>
      </c>
      <c r="D34" s="29" t="s">
        <v>206</v>
      </c>
      <c r="E34" s="32">
        <f>E30-E31</f>
        <v>1099509</v>
      </c>
    </row>
    <row r="35" spans="1:5" x14ac:dyDescent="0.25">
      <c r="A35" s="27">
        <v>32</v>
      </c>
      <c r="B35" s="27" t="s">
        <v>7</v>
      </c>
      <c r="C35" s="28" t="s">
        <v>207</v>
      </c>
      <c r="D35" s="29" t="s">
        <v>208</v>
      </c>
      <c r="E35" s="30"/>
    </row>
    <row r="36" spans="1:5" x14ac:dyDescent="0.25">
      <c r="A36" s="27">
        <v>33</v>
      </c>
      <c r="B36" s="27" t="s">
        <v>10</v>
      </c>
      <c r="C36" s="28" t="s">
        <v>209</v>
      </c>
      <c r="D36" s="29" t="s">
        <v>210</v>
      </c>
      <c r="E36" s="32">
        <f>E37+E38+E39</f>
        <v>0</v>
      </c>
    </row>
    <row r="37" spans="1:5" x14ac:dyDescent="0.25">
      <c r="A37" s="27">
        <v>34</v>
      </c>
      <c r="B37" s="27" t="s">
        <v>10</v>
      </c>
      <c r="C37" s="28" t="s">
        <v>211</v>
      </c>
      <c r="D37" s="29" t="s">
        <v>212</v>
      </c>
      <c r="E37" s="31">
        <v>0</v>
      </c>
    </row>
    <row r="38" spans="1:5" ht="30" x14ac:dyDescent="0.25">
      <c r="A38" s="27">
        <v>35</v>
      </c>
      <c r="B38" s="27" t="s">
        <v>10</v>
      </c>
      <c r="C38" s="28" t="s">
        <v>213</v>
      </c>
      <c r="D38" s="29" t="s">
        <v>214</v>
      </c>
      <c r="E38" s="31">
        <v>0</v>
      </c>
    </row>
    <row r="39" spans="1:5" x14ac:dyDescent="0.25">
      <c r="A39" s="27">
        <v>36</v>
      </c>
      <c r="B39" s="27" t="s">
        <v>10</v>
      </c>
      <c r="C39" s="28" t="s">
        <v>215</v>
      </c>
      <c r="D39" s="29" t="s">
        <v>216</v>
      </c>
      <c r="E39" s="31">
        <v>0</v>
      </c>
    </row>
    <row r="40" spans="1:5" x14ac:dyDescent="0.25">
      <c r="A40" s="27">
        <v>37</v>
      </c>
      <c r="B40" s="27" t="s">
        <v>10</v>
      </c>
      <c r="C40" s="28" t="s">
        <v>217</v>
      </c>
      <c r="D40" s="29" t="s">
        <v>218</v>
      </c>
      <c r="E40" s="32">
        <f>E41+E42+E43</f>
        <v>75678</v>
      </c>
    </row>
    <row r="41" spans="1:5" ht="30" x14ac:dyDescent="0.25">
      <c r="A41" s="27">
        <v>38</v>
      </c>
      <c r="B41" s="27" t="s">
        <v>10</v>
      </c>
      <c r="C41" s="28" t="s">
        <v>219</v>
      </c>
      <c r="D41" s="29" t="s">
        <v>220</v>
      </c>
      <c r="E41" s="31">
        <v>0</v>
      </c>
    </row>
    <row r="42" spans="1:5" ht="30" x14ac:dyDescent="0.25">
      <c r="A42" s="27">
        <v>39</v>
      </c>
      <c r="B42" s="27" t="s">
        <v>10</v>
      </c>
      <c r="C42" s="28" t="s">
        <v>221</v>
      </c>
      <c r="D42" s="29" t="s">
        <v>222</v>
      </c>
      <c r="E42" s="33">
        <v>75678</v>
      </c>
    </row>
    <row r="43" spans="1:5" x14ac:dyDescent="0.25">
      <c r="A43" s="27">
        <v>40</v>
      </c>
      <c r="B43" s="27" t="s">
        <v>10</v>
      </c>
      <c r="C43" s="28" t="s">
        <v>223</v>
      </c>
      <c r="D43" s="29" t="s">
        <v>216</v>
      </c>
      <c r="E43" s="31">
        <v>0</v>
      </c>
    </row>
    <row r="44" spans="1:5" x14ac:dyDescent="0.25">
      <c r="A44" s="27">
        <v>41</v>
      </c>
      <c r="B44" s="27" t="s">
        <v>10</v>
      </c>
      <c r="C44" s="28" t="s">
        <v>224</v>
      </c>
      <c r="D44" s="29" t="s">
        <v>225</v>
      </c>
      <c r="E44" s="32">
        <f>E36+E40</f>
        <v>75678</v>
      </c>
    </row>
    <row r="45" spans="1:5" x14ac:dyDescent="0.25">
      <c r="A45" s="27">
        <v>42</v>
      </c>
      <c r="B45" s="27" t="s">
        <v>10</v>
      </c>
      <c r="C45" s="28" t="s">
        <v>226</v>
      </c>
      <c r="D45" s="29" t="s">
        <v>227</v>
      </c>
      <c r="E45" s="32">
        <f>E34+E44</f>
        <v>1175187</v>
      </c>
    </row>
    <row r="46" spans="1:5" x14ac:dyDescent="0.25">
      <c r="A46" s="27">
        <v>43</v>
      </c>
      <c r="B46" s="27" t="s">
        <v>10</v>
      </c>
      <c r="C46" s="28" t="s">
        <v>228</v>
      </c>
      <c r="D46" s="29" t="s">
        <v>229</v>
      </c>
      <c r="E46" s="33">
        <v>0</v>
      </c>
    </row>
    <row r="47" spans="1:5" x14ac:dyDescent="0.25">
      <c r="A47" s="27">
        <v>44</v>
      </c>
      <c r="B47" s="27" t="s">
        <v>10</v>
      </c>
      <c r="C47" s="34" t="s">
        <v>230</v>
      </c>
      <c r="D47" s="34"/>
      <c r="E47" s="34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activeCell="K16" sqref="K16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90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7" t="s">
        <v>1</v>
      </c>
    </row>
    <row r="2" spans="1:5" ht="21" x14ac:dyDescent="0.25">
      <c r="A2" s="50">
        <v>44104</v>
      </c>
      <c r="B2" s="46"/>
      <c r="C2" s="46"/>
      <c r="D2" s="46"/>
      <c r="E2" s="48"/>
    </row>
    <row r="3" spans="1:5" ht="15.75" thickBot="1" x14ac:dyDescent="0.3">
      <c r="A3" s="2" t="s">
        <v>2</v>
      </c>
      <c r="B3" s="2" t="s">
        <v>3</v>
      </c>
      <c r="C3" s="3" t="s">
        <v>4</v>
      </c>
      <c r="D3" s="51" t="s">
        <v>5</v>
      </c>
      <c r="E3" s="5" t="s">
        <v>6</v>
      </c>
    </row>
    <row r="4" spans="1:5" ht="15.75" thickBot="1" x14ac:dyDescent="0.3">
      <c r="A4" s="27">
        <v>1</v>
      </c>
      <c r="B4" s="27" t="s">
        <v>10</v>
      </c>
      <c r="C4" s="35" t="s">
        <v>232</v>
      </c>
      <c r="D4" s="36" t="s">
        <v>233</v>
      </c>
      <c r="E4" s="37">
        <f>E5+E6+E7</f>
        <v>881889</v>
      </c>
    </row>
    <row r="5" spans="1:5" ht="15.75" thickBot="1" x14ac:dyDescent="0.3">
      <c r="A5" s="27">
        <v>2</v>
      </c>
      <c r="B5" s="27" t="s">
        <v>10</v>
      </c>
      <c r="C5" s="35" t="s">
        <v>234</v>
      </c>
      <c r="D5" s="38" t="s">
        <v>235</v>
      </c>
      <c r="E5" s="39">
        <f>'[1]APOLO 03A'!$E$4</f>
        <v>0</v>
      </c>
    </row>
    <row r="6" spans="1:5" ht="30.75" thickBot="1" x14ac:dyDescent="0.3">
      <c r="A6" s="27">
        <v>3</v>
      </c>
      <c r="B6" s="27" t="s">
        <v>10</v>
      </c>
      <c r="C6" s="35" t="s">
        <v>236</v>
      </c>
      <c r="D6" s="38" t="s">
        <v>237</v>
      </c>
      <c r="E6" s="39">
        <f>'[1]APOLO 03A'!$E$5</f>
        <v>0</v>
      </c>
    </row>
    <row r="7" spans="1:5" ht="15.75" thickBot="1" x14ac:dyDescent="0.3">
      <c r="A7" s="27">
        <v>4</v>
      </c>
      <c r="B7" s="27" t="s">
        <v>10</v>
      </c>
      <c r="C7" s="35" t="s">
        <v>238</v>
      </c>
      <c r="D7" s="38" t="s">
        <v>239</v>
      </c>
      <c r="E7" s="39">
        <f>'[1]APOLO 03A'!$E$6</f>
        <v>881889</v>
      </c>
    </row>
    <row r="8" spans="1:5" ht="15.75" thickBot="1" x14ac:dyDescent="0.3">
      <c r="A8" s="27">
        <v>5</v>
      </c>
      <c r="B8" s="27" t="s">
        <v>10</v>
      </c>
      <c r="C8" s="35" t="s">
        <v>240</v>
      </c>
      <c r="D8" s="38" t="s">
        <v>241</v>
      </c>
      <c r="E8" s="40">
        <f>E9+E12+E13+E14</f>
        <v>4125761</v>
      </c>
    </row>
    <row r="9" spans="1:5" ht="30.75" thickBot="1" x14ac:dyDescent="0.3">
      <c r="A9" s="27">
        <v>6</v>
      </c>
      <c r="B9" s="27" t="s">
        <v>10</v>
      </c>
      <c r="C9" s="35" t="s">
        <v>242</v>
      </c>
      <c r="D9" s="38" t="s">
        <v>243</v>
      </c>
      <c r="E9" s="40">
        <f>E10+E11</f>
        <v>4121503</v>
      </c>
    </row>
    <row r="10" spans="1:5" ht="15.75" thickBot="1" x14ac:dyDescent="0.3">
      <c r="A10" s="27">
        <v>7</v>
      </c>
      <c r="B10" s="27" t="s">
        <v>10</v>
      </c>
      <c r="C10" s="35" t="s">
        <v>244</v>
      </c>
      <c r="D10" s="38" t="s">
        <v>245</v>
      </c>
      <c r="E10" s="39">
        <f>'[1]APOLO 03A'!$E$9</f>
        <v>0</v>
      </c>
    </row>
    <row r="11" spans="1:5" ht="15.75" thickBot="1" x14ac:dyDescent="0.3">
      <c r="A11" s="27">
        <v>8</v>
      </c>
      <c r="B11" s="27" t="s">
        <v>10</v>
      </c>
      <c r="C11" s="35" t="s">
        <v>246</v>
      </c>
      <c r="D11" s="38" t="s">
        <v>247</v>
      </c>
      <c r="E11" s="39">
        <f>'[1]APOLO 03A'!$E$10</f>
        <v>4121503</v>
      </c>
    </row>
    <row r="12" spans="1:5" ht="15.75" thickBot="1" x14ac:dyDescent="0.3">
      <c r="A12" s="27">
        <v>9</v>
      </c>
      <c r="B12" s="27" t="s">
        <v>10</v>
      </c>
      <c r="C12" s="35" t="s">
        <v>248</v>
      </c>
      <c r="D12" s="38" t="s">
        <v>249</v>
      </c>
      <c r="E12" s="39">
        <f>'[1]APOLO 03A'!$E$11</f>
        <v>4258</v>
      </c>
    </row>
    <row r="13" spans="1:5" ht="30.75" thickBot="1" x14ac:dyDescent="0.3">
      <c r="A13" s="27">
        <v>10</v>
      </c>
      <c r="B13" s="27" t="s">
        <v>10</v>
      </c>
      <c r="C13" s="35" t="s">
        <v>250</v>
      </c>
      <c r="D13" s="38" t="s">
        <v>251</v>
      </c>
      <c r="E13" s="39">
        <f>'[1]APOLO 03A'!$E$12</f>
        <v>0</v>
      </c>
    </row>
    <row r="14" spans="1:5" ht="15.75" thickBot="1" x14ac:dyDescent="0.3">
      <c r="A14" s="27">
        <v>11</v>
      </c>
      <c r="B14" s="27" t="s">
        <v>10</v>
      </c>
      <c r="C14" s="35" t="s">
        <v>252</v>
      </c>
      <c r="D14" s="38" t="s">
        <v>253</v>
      </c>
      <c r="E14" s="39">
        <f>'[1]APOLO 03A'!$E$13</f>
        <v>0</v>
      </c>
    </row>
    <row r="15" spans="1:5" ht="15.75" thickBot="1" x14ac:dyDescent="0.3">
      <c r="A15" s="27">
        <v>12</v>
      </c>
      <c r="B15" s="27" t="s">
        <v>10</v>
      </c>
      <c r="C15" s="35" t="s">
        <v>254</v>
      </c>
      <c r="D15" s="38" t="s">
        <v>255</v>
      </c>
      <c r="E15" s="40">
        <f>E16+E17</f>
        <v>13</v>
      </c>
    </row>
    <row r="16" spans="1:5" ht="15.75" thickBot="1" x14ac:dyDescent="0.3">
      <c r="A16" s="27">
        <v>13</v>
      </c>
      <c r="B16" s="27" t="s">
        <v>10</v>
      </c>
      <c r="C16" s="35" t="s">
        <v>256</v>
      </c>
      <c r="D16" s="38" t="s">
        <v>257</v>
      </c>
      <c r="E16" s="39">
        <f>'[1]APOLO 03A'!$E$15</f>
        <v>0</v>
      </c>
    </row>
    <row r="17" spans="1:5" ht="15.75" thickBot="1" x14ac:dyDescent="0.3">
      <c r="A17" s="27">
        <v>14</v>
      </c>
      <c r="B17" s="27" t="s">
        <v>10</v>
      </c>
      <c r="C17" s="35" t="s">
        <v>258</v>
      </c>
      <c r="D17" s="38" t="s">
        <v>259</v>
      </c>
      <c r="E17" s="39">
        <f>'[1]APOLO 03A'!$E$16</f>
        <v>13</v>
      </c>
    </row>
    <row r="18" spans="1:5" ht="15.75" thickBot="1" x14ac:dyDescent="0.3">
      <c r="A18" s="27">
        <v>15</v>
      </c>
      <c r="B18" s="27" t="s">
        <v>10</v>
      </c>
      <c r="C18" s="35" t="s">
        <v>260</v>
      </c>
      <c r="D18" s="38" t="s">
        <v>261</v>
      </c>
      <c r="E18" s="40">
        <f>E19+E20</f>
        <v>1102859</v>
      </c>
    </row>
    <row r="19" spans="1:5" ht="15.75" thickBot="1" x14ac:dyDescent="0.3">
      <c r="A19" s="27">
        <v>16</v>
      </c>
      <c r="B19" s="27" t="s">
        <v>10</v>
      </c>
      <c r="C19" s="35" t="s">
        <v>262</v>
      </c>
      <c r="D19" s="38" t="s">
        <v>263</v>
      </c>
      <c r="E19" s="39">
        <f>'[1]APOLO 03A'!$E$18</f>
        <v>1102859</v>
      </c>
    </row>
    <row r="20" spans="1:5" x14ac:dyDescent="0.25">
      <c r="A20" s="27">
        <v>17</v>
      </c>
      <c r="B20" s="27" t="s">
        <v>10</v>
      </c>
      <c r="C20" s="41" t="s">
        <v>264</v>
      </c>
      <c r="D20" s="42" t="s">
        <v>265</v>
      </c>
      <c r="E20" s="43">
        <f>'[1]APOLO 03A'!$E$19</f>
        <v>0</v>
      </c>
    </row>
    <row r="21" spans="1:5" x14ac:dyDescent="0.25">
      <c r="A21" s="27">
        <v>18</v>
      </c>
      <c r="B21" s="27" t="s">
        <v>10</v>
      </c>
      <c r="C21" s="44" t="s">
        <v>230</v>
      </c>
      <c r="D21" s="44"/>
      <c r="E21" s="44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2020-10-27T03:15:25Z</dcterms:created>
  <dcterms:modified xsi:type="dcterms:W3CDTF">2020-10-27T03:23:59Z</dcterms:modified>
</cp:coreProperties>
</file>