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43 APOLO\01 PUBLIKASI\04. CORSEC\2020\"/>
    </mc:Choice>
  </mc:AlternateContent>
  <bookViews>
    <workbookView xWindow="0" yWindow="0" windowWidth="28800" windowHeight="12135" activeTab="1"/>
  </bookViews>
  <sheets>
    <sheet name="NERACA" sheetId="1" r:id="rId1"/>
    <sheet name="LABA RUGI" sheetId="2" r:id="rId2"/>
    <sheet name="KOMITMEN KONTIJENSI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E19" i="3"/>
  <c r="E18" i="3"/>
  <c r="E17" i="3"/>
  <c r="E16" i="3"/>
  <c r="E15" i="3" s="1"/>
  <c r="E14" i="3"/>
  <c r="E13" i="3"/>
  <c r="E12" i="3"/>
  <c r="E11" i="3"/>
  <c r="E10" i="3"/>
  <c r="E9" i="3"/>
  <c r="E8" i="3"/>
  <c r="E7" i="3"/>
  <c r="E4" i="3" s="1"/>
  <c r="E6" i="3"/>
  <c r="E5" i="3"/>
  <c r="E40" i="2"/>
  <c r="E36" i="2"/>
  <c r="E44" i="2" s="1"/>
  <c r="E31" i="2"/>
  <c r="E27" i="2"/>
  <c r="E29" i="2" s="1"/>
  <c r="E22" i="2"/>
  <c r="E20" i="2"/>
  <c r="E17" i="2"/>
  <c r="E16" i="2"/>
  <c r="E15" i="2"/>
  <c r="E14" i="2"/>
  <c r="E13" i="2"/>
  <c r="E12" i="2"/>
  <c r="E11" i="2"/>
  <c r="E10" i="2"/>
  <c r="E8" i="2"/>
  <c r="F68" i="1"/>
  <c r="F66" i="1"/>
  <c r="F65" i="1"/>
  <c r="F64" i="1"/>
  <c r="F63" i="1"/>
  <c r="F59" i="1"/>
  <c r="F58" i="1"/>
  <c r="F54" i="1" s="1"/>
  <c r="F57" i="1"/>
  <c r="F56" i="1"/>
  <c r="F55" i="1"/>
  <c r="F53" i="1"/>
  <c r="F52" i="1"/>
  <c r="F51" i="1"/>
  <c r="F50" i="1"/>
  <c r="F46" i="1"/>
  <c r="F45" i="1"/>
  <c r="F44" i="1"/>
  <c r="F42" i="1"/>
  <c r="F41" i="1"/>
  <c r="F40" i="1"/>
  <c r="F38" i="1"/>
  <c r="F37" i="1"/>
  <c r="F36" i="1"/>
  <c r="F29" i="1"/>
  <c r="F27" i="1"/>
  <c r="F26" i="1"/>
  <c r="F22" i="1"/>
  <c r="F21" i="1"/>
  <c r="F17" i="1"/>
  <c r="F15" i="1"/>
  <c r="F14" i="1"/>
  <c r="F13" i="1"/>
  <c r="F12" i="1"/>
  <c r="F10" i="1"/>
  <c r="F8" i="1"/>
  <c r="F6" i="1"/>
  <c r="F5" i="1"/>
  <c r="E24" i="2" l="1"/>
  <c r="E25" i="2" s="1"/>
  <c r="E30" i="2" s="1"/>
  <c r="E34" i="2" s="1"/>
  <c r="E45" i="2" s="1"/>
  <c r="F62" i="1"/>
  <c r="F25" i="1"/>
  <c r="F48" i="1"/>
  <c r="F31" i="1"/>
  <c r="F69" i="1"/>
  <c r="F70" i="1" s="1"/>
</calcChain>
</file>

<file path=xl/sharedStrings.xml><?xml version="1.0" encoding="utf-8"?>
<sst xmlns="http://schemas.openxmlformats.org/spreadsheetml/2006/main" count="411" uniqueCount="267">
  <si>
    <t>FORM 01A : LAPORAN POSISI KEUANGAN (NERACA) BULANAN</t>
  </si>
  <si>
    <t>(Dalam Jutaan)</t>
  </si>
  <si>
    <t>No</t>
  </si>
  <si>
    <t>Teks</t>
  </si>
  <si>
    <t>Kode Komponen</t>
  </si>
  <si>
    <t>POS - POS</t>
  </si>
  <si>
    <t>INDIVIDUAL</t>
  </si>
  <si>
    <t>T</t>
  </si>
  <si>
    <t>010101000000000000</t>
  </si>
  <si>
    <t> ASET </t>
  </si>
  <si>
    <t>Y</t>
  </si>
  <si>
    <t>010101010000000000</t>
  </si>
  <si>
    <t>1.Kas </t>
  </si>
  <si>
    <t>010101020000000000</t>
  </si>
  <si>
    <t>2.Penempatan pada Bank Indonesia </t>
  </si>
  <si>
    <t>010101030000000000</t>
  </si>
  <si>
    <t>3.Penempatan pada bank lain </t>
  </si>
  <si>
    <t>010101040000000000</t>
  </si>
  <si>
    <t>4.Tagihan spot dan derivatif / forward</t>
  </si>
  <si>
    <t>010101050000000000</t>
  </si>
  <si>
    <t>5.Surat berharga yang dimiliki</t>
  </si>
  <si>
    <t>010101060000000000</t>
  </si>
  <si>
    <t>6.Surat berharga yang dijual dengan janji dibeli kembali (repo) </t>
  </si>
  <si>
    <t>010101070000000000</t>
  </si>
  <si>
    <t>7.Tagihan atas surat berharga yang dibeli dengan janji dijual kembali (reverse repo) </t>
  </si>
  <si>
    <t>010101080000000000</t>
  </si>
  <si>
    <t>8.Tagihan akseptasi </t>
  </si>
  <si>
    <t>010101090000000000</t>
  </si>
  <si>
    <t>9.Kredit yang diberikan</t>
  </si>
  <si>
    <t>010101100000000000</t>
  </si>
  <si>
    <t>10.Pembiayaan syariah </t>
  </si>
  <si>
    <t>010101110000000000</t>
  </si>
  <si>
    <t>11.Penyertaan Modal</t>
  </si>
  <si>
    <t>010101210000000000</t>
  </si>
  <si>
    <t>12.Aset keuangan lainnya</t>
  </si>
  <si>
    <t>010101120000000000</t>
  </si>
  <si>
    <t>13.Cadangan kerugian penurunan nilai aset keuangan -/- </t>
  </si>
  <si>
    <t>010101120100000000</t>
  </si>
  <si>
    <t>a. Surat berharga yang dimiliki</t>
  </si>
  <si>
    <t>010101120200000000</t>
  </si>
  <si>
    <t>b. Kredit yang diberikan dan pembiayaan syariah</t>
  </si>
  <si>
    <t>010101120300000000</t>
  </si>
  <si>
    <t>c. Lainnya </t>
  </si>
  <si>
    <t>010101130000000000</t>
  </si>
  <si>
    <t>14.Aset tidak berwujud </t>
  </si>
  <si>
    <t>010101130100000000</t>
  </si>
  <si>
    <t>          Akumulasi amortisasi aset tidak berwujud -/- </t>
  </si>
  <si>
    <t>010101140000000000</t>
  </si>
  <si>
    <t>15.Aset tetap dan inventaris </t>
  </si>
  <si>
    <t>010101140100000000</t>
  </si>
  <si>
    <t>          Akumulasi penyusutan aset tetap dan inventaris -/- </t>
  </si>
  <si>
    <t>010101150000000000</t>
  </si>
  <si>
    <t>16.Aset Non Produktif </t>
  </si>
  <si>
    <t>010101150100000000</t>
  </si>
  <si>
    <t>          a. Properti terbengkalai </t>
  </si>
  <si>
    <t>010101150200000000</t>
  </si>
  <si>
    <t>          b. Agunan yang diambil alih  </t>
  </si>
  <si>
    <t>010101150300000000</t>
  </si>
  <si>
    <t>          c. Rekening tunda </t>
  </si>
  <si>
    <t>010101150400000000</t>
  </si>
  <si>
    <t>          d. Aset antar kantor </t>
  </si>
  <si>
    <t>010101190000000000</t>
  </si>
  <si>
    <t>17.Aset Lainnya </t>
  </si>
  <si>
    <t>010101200000000000</t>
  </si>
  <si>
    <t> TOTAL ASET </t>
  </si>
  <si>
    <t>010102000000000000</t>
  </si>
  <si>
    <t> LIABILITAS DAN EKUITAS </t>
  </si>
  <si>
    <t>010102010000000000</t>
  </si>
  <si>
    <t>    LIABILITAS </t>
  </si>
  <si>
    <t>010102010100000000</t>
  </si>
  <si>
    <t>      1.Giro </t>
  </si>
  <si>
    <t>010102010200000000</t>
  </si>
  <si>
    <t>      2.Tabungan </t>
  </si>
  <si>
    <t>010102010300000000</t>
  </si>
  <si>
    <t>      3.Deposito</t>
  </si>
  <si>
    <t>010102011800000000</t>
  </si>
  <si>
    <t>      4.Uang Elektronik</t>
  </si>
  <si>
    <t>010102010500000000</t>
  </si>
  <si>
    <t>      5.Liabilitas kepada Bank Indonesia </t>
  </si>
  <si>
    <t>010102010600000000</t>
  </si>
  <si>
    <t>      6.Liabilitas kepada bank lain </t>
  </si>
  <si>
    <t>010102010700000000</t>
  </si>
  <si>
    <t>      7.Liabilitas spot dan derivatif / forward</t>
  </si>
  <si>
    <t>010102010800000000</t>
  </si>
  <si>
    <t>      8.Liabilitas atas surat berharga yang dijual dengan janji dibeli kembali (repo) </t>
  </si>
  <si>
    <t>010102010900000000</t>
  </si>
  <si>
    <t>      9.Liabilitas akseptasi </t>
  </si>
  <si>
    <t>010102011000000000</t>
  </si>
  <si>
    <t>    10.Surat berharga yang diterbitkan </t>
  </si>
  <si>
    <t>010102011100000000</t>
  </si>
  <si>
    <t>    11.Pinjaman/pembiayaan yang diterima </t>
  </si>
  <si>
    <t>010102011200000000</t>
  </si>
  <si>
    <t>    12.Setoran jaminan </t>
  </si>
  <si>
    <t>010102011300000000</t>
  </si>
  <si>
    <t>    13.Liabilitas antar kantor </t>
  </si>
  <si>
    <t>010102011500000000</t>
  </si>
  <si>
    <t>    14.Liabilitas lainnya </t>
  </si>
  <si>
    <t>010102011700000000</t>
  </si>
  <si>
    <t>   TOTAL LIABILITAS </t>
  </si>
  <si>
    <t>010102020000000000</t>
  </si>
  <si>
    <t>   EKUITAS </t>
  </si>
  <si>
    <t>010102020100000000</t>
  </si>
  <si>
    <t>   15.Modal disetor </t>
  </si>
  <si>
    <t>010102020101000000</t>
  </si>
  <si>
    <t>       a. Modal dasar  </t>
  </si>
  <si>
    <t>010102020102000000</t>
  </si>
  <si>
    <t>       b. Modal yang belum disetor -/- </t>
  </si>
  <si>
    <t>010102020103000000</t>
  </si>
  <si>
    <t>       c. Saham yang dibeli kembali (treasury stock) -/- </t>
  </si>
  <si>
    <t>010102020200000000</t>
  </si>
  <si>
    <t>    16.Tambahan modal disetor </t>
  </si>
  <si>
    <t>010102020201000000</t>
  </si>
  <si>
    <t>       a. Agio </t>
  </si>
  <si>
    <t>010102020202000000</t>
  </si>
  <si>
    <t>       b. Disagio -/- </t>
  </si>
  <si>
    <t>010102020204000000</t>
  </si>
  <si>
    <t>       c. Dana setoran modal </t>
  </si>
  <si>
    <t>010102020205000000</t>
  </si>
  <si>
    <t>       d. Lainnya </t>
  </si>
  <si>
    <t>010102020300000000</t>
  </si>
  <si>
    <t>    17.Penghasilan komprehensif lain </t>
  </si>
  <si>
    <t>010102020308000000</t>
  </si>
  <si>
    <t>        a. Keuntungan</t>
  </si>
  <si>
    <t>010102020309000000</t>
  </si>
  <si>
    <t>        b. Kerugian -/-</t>
  </si>
  <si>
    <t>010102020700000000</t>
  </si>
  <si>
    <t>    18.Cadangan </t>
  </si>
  <si>
    <t>010102020701000000</t>
  </si>
  <si>
    <t>        a. Cadangan umum </t>
  </si>
  <si>
    <t>010102020702000000</t>
  </si>
  <si>
    <t>        b. Cadangan tujuan </t>
  </si>
  <si>
    <t>010102020800000000</t>
  </si>
  <si>
    <t>    19.Laba/rugi </t>
  </si>
  <si>
    <t>010102020801000000</t>
  </si>
  <si>
    <t>        a. Tahun-tahun lalu </t>
  </si>
  <si>
    <t>010102020802000000</t>
  </si>
  <si>
    <t>        b. Tahun berjalan </t>
  </si>
  <si>
    <t>010102020803000000</t>
  </si>
  <si>
    <t>        c. Dividen yang dibayarkan -/-</t>
  </si>
  <si>
    <t>010102020900000000</t>
  </si>
  <si>
    <t>   TOTAL EKUITAS </t>
  </si>
  <si>
    <t>010102030000000000</t>
  </si>
  <si>
    <t> TOTAL LIABILITAS DAN EKUITAS </t>
  </si>
  <si>
    <t xml:space="preserve">Catatan: </t>
  </si>
  <si>
    <t>FORM 02A : LAPORAN LABA RUGI DAN PENGHASILAN KOMPREHENSIF LAIN BULANAN</t>
  </si>
  <si>
    <t>020101000000000000</t>
  </si>
  <si>
    <t> PENDAPATAN DAN BEBAN OPERASIONAL </t>
  </si>
  <si>
    <t>020101010000000000</t>
  </si>
  <si>
    <t> A. Pendapatan dan Beban Bunga </t>
  </si>
  <si>
    <t>020101010100000000</t>
  </si>
  <si>
    <t>     1. Pendapatan Bunga </t>
  </si>
  <si>
    <t>020101010200000000</t>
  </si>
  <si>
    <t>     2. Beban Bunga </t>
  </si>
  <si>
    <t>020101010300000000</t>
  </si>
  <si>
    <t>     Pendapatan (Beban) Bunga bersih </t>
  </si>
  <si>
    <t>020101020000000000</t>
  </si>
  <si>
    <t> B. Pendapatan dan Beban Operasional lainnya</t>
  </si>
  <si>
    <t>020101020400000000</t>
  </si>
  <si>
    <t xml:space="preserve">   1. Keuntungan (kerugian) dari peningkatan (penurunan) nilai wajar aset keuangan</t>
  </si>
  <si>
    <t>020101020500000000</t>
  </si>
  <si>
    <t xml:space="preserve">   2. Keuntungan (kerugian) dari penurunan (peningkatan) nilai wajar liabilitas keuangan  </t>
  </si>
  <si>
    <t>020101020600000000</t>
  </si>
  <si>
    <t xml:space="preserve">   3. Keuntungan (kerugian) dari penjualan aset keuangan</t>
  </si>
  <si>
    <t>020101020700000000</t>
  </si>
  <si>
    <t xml:space="preserve">   4. Keuntungan (kerugian) dari transaksi spot dan derivatif/forward (realised)</t>
  </si>
  <si>
    <t>020101020800000000</t>
  </si>
  <si>
    <t xml:space="preserve">   5. Keuntungan (kerugian) dari penyertaan dengan equity method</t>
  </si>
  <si>
    <t>020101020900000000</t>
  </si>
  <si>
    <t xml:space="preserve">   6. Keuntungan (kerugian) dari penjabaran transaksi valuta asing</t>
  </si>
  <si>
    <t>020101021000000000</t>
  </si>
  <si>
    <t xml:space="preserve">   7. Pendapatan dividen</t>
  </si>
  <si>
    <t>020101021100000000</t>
  </si>
  <si>
    <t xml:space="preserve">   8. Komisi/provisi/fee dan administrasi</t>
  </si>
  <si>
    <t>020101021200000000</t>
  </si>
  <si>
    <t xml:space="preserve">   9. Pendapatan lainnya</t>
  </si>
  <si>
    <t>020101021300000000</t>
  </si>
  <si>
    <t xml:space="preserve">   10. Kerugian penurunan nilai aset keuangan (impairment)</t>
  </si>
  <si>
    <t>020101021400000000</t>
  </si>
  <si>
    <t xml:space="preserve">   11. Kerugian terkait risiko operasional</t>
  </si>
  <si>
    <t>020101021500000000</t>
  </si>
  <si>
    <t xml:space="preserve">   12. Beban tenaga kerja</t>
  </si>
  <si>
    <t>020101021600000000</t>
  </si>
  <si>
    <t xml:space="preserve">   13. Beban promosi</t>
  </si>
  <si>
    <t>020101021700000000</t>
  </si>
  <si>
    <t xml:space="preserve">   14. Beban lainnya</t>
  </si>
  <si>
    <t>020101020300000000</t>
  </si>
  <si>
    <t>         Pendapatan (Beban) Operasional Lainnya</t>
  </si>
  <si>
    <t>020101030000000000</t>
  </si>
  <si>
    <t>         LABA (RUGI) OPERASIONAL </t>
  </si>
  <si>
    <t>020102000000000000</t>
  </si>
  <si>
    <t> PENDAPATAN (BEBAN) NON OPERASIONAL </t>
  </si>
  <si>
    <t>020102010000000000</t>
  </si>
  <si>
    <t> 1. Keuntungan (kerugian) penjualan aset tetap dan inventaris </t>
  </si>
  <si>
    <t>020102030000000000</t>
  </si>
  <si>
    <t> 2. Pendapatan (beban) non operasional lainnya </t>
  </si>
  <si>
    <t>020102040000000000</t>
  </si>
  <si>
    <t>     LABA (RUGI) NON OPERASIONAL </t>
  </si>
  <si>
    <t>020103000000000000</t>
  </si>
  <si>
    <t>     LABA (RUGI) TAHUN BERJALAN SEBELUM PAJAK </t>
  </si>
  <si>
    <t>020104000000000000</t>
  </si>
  <si>
    <t>Pajak Penghasilan </t>
  </si>
  <si>
    <t>020104010000000000</t>
  </si>
  <si>
    <t>     a. Taksiran pajak tahun berjalan -/-</t>
  </si>
  <si>
    <t>020104020000000000</t>
  </si>
  <si>
    <t>     b. Pendapatan (beban) pajak tangguhan </t>
  </si>
  <si>
    <t>020105000000000000</t>
  </si>
  <si>
    <t> LABA (RUGI) BERSIH TAHUN BERJALAN </t>
  </si>
  <si>
    <t>020106000000000000</t>
  </si>
  <si>
    <t> PENGHASILAN KOMPREHENSIF LAIN </t>
  </si>
  <si>
    <t>020106010000000000</t>
  </si>
  <si>
    <t> 1. Pos-pos yang tidak akan direklasifikasi ke laba rugi </t>
  </si>
  <si>
    <t>020106010100000000</t>
  </si>
  <si>
    <t>     a. Keuntungan yang berasal dari revaluasi aset tetap </t>
  </si>
  <si>
    <t>020106010200000000</t>
  </si>
  <si>
    <t>     b. Keuntungan (kerugian) yang berasal dari pengukuran kembali atas program pensiun manfaat pasti </t>
  </si>
  <si>
    <t>020106010400000000</t>
  </si>
  <si>
    <t>     c. Lainnya </t>
  </si>
  <si>
    <t>020106020000000000</t>
  </si>
  <si>
    <t> 2. Pos-pos yang akan direklasifikasi ke laba rugi </t>
  </si>
  <si>
    <t>020106020100000000</t>
  </si>
  <si>
    <t>     a. Keuntungan (kerugian) yang berasal dari penyesuaian akibat penjabaran laporan keuangan dalam mata uang asing </t>
  </si>
  <si>
    <t>020106020200000000</t>
  </si>
  <si>
    <t>     b. Keuntungan (kerugian) dari perubahan nilai wajar aset keuangan instrumen hutang yang diukur pada nilai wajar melalui penghasilan komprehensif lain</t>
  </si>
  <si>
    <t>020106020400000000</t>
  </si>
  <si>
    <t>020106030000000000</t>
  </si>
  <si>
    <t> PENGHASILAN KOMPREHENSIF LAIN TAHUN BERJALAN SETELAH PAJAK </t>
  </si>
  <si>
    <t>020107000000000000</t>
  </si>
  <si>
    <t> TOTAL LABA (RUGI) KOMPREHENSIF TAHUN BERJALAN </t>
  </si>
  <si>
    <t>020108000000000000</t>
  </si>
  <si>
    <t> TRANSFER LABA (RUGI) KE KANTOR PUSAT </t>
  </si>
  <si>
    <t>Catatan:</t>
  </si>
  <si>
    <t>FORM 03A : LAPORAN KOMITMEN DAN KONTINJENSI BULANAN</t>
  </si>
  <si>
    <t>030101000000000000</t>
  </si>
  <si>
    <t> I. TAGIHAN KOMITMEN </t>
  </si>
  <si>
    <t>030101010000000000</t>
  </si>
  <si>
    <t>    1. Fasilitas pinjaman/pembiayaan yang belum ditarik   </t>
  </si>
  <si>
    <t>030101020000000000</t>
  </si>
  <si>
    <t>     2. Posisi valas yang akan diterima dari transaksi pembelian spot dan derivatif / forward</t>
  </si>
  <si>
    <t>030101030000000000</t>
  </si>
  <si>
    <t>     3. Lainnya </t>
  </si>
  <si>
    <t>030102000000000000</t>
  </si>
  <si>
    <t> II. KEWAJIBAN KOMITMEN </t>
  </si>
  <si>
    <t>030102010000000000</t>
  </si>
  <si>
    <t>     1. Fasilitas kredit/pembiayaan kepada nasabah yang belum ditarik </t>
  </si>
  <si>
    <t>030102010300000000</t>
  </si>
  <si>
    <t>         a. Committed</t>
  </si>
  <si>
    <t>030102010400000000</t>
  </si>
  <si>
    <t>         b. Uncommitted</t>
  </si>
  <si>
    <t>030102030000000000</t>
  </si>
  <si>
    <t>     2. Irrevocable L/C yang masih berjalan </t>
  </si>
  <si>
    <t>030102040000000000</t>
  </si>
  <si>
    <t>     3. Posisi valas yang akan diserahkan untuk transaksi  spot dan derivatif/forward</t>
  </si>
  <si>
    <t>030102050000000000</t>
  </si>
  <si>
    <t>     4. Lainnya   </t>
  </si>
  <si>
    <t>030103000000000000</t>
  </si>
  <si>
    <t> III.TAGIHAN KONTINJENSI </t>
  </si>
  <si>
    <t>030103010000000000</t>
  </si>
  <si>
    <t>     1. Garansi yang diterima    </t>
  </si>
  <si>
    <t>030103030000000000</t>
  </si>
  <si>
    <t>     2. Lainnya   </t>
  </si>
  <si>
    <t>030104000000000000</t>
  </si>
  <si>
    <t> IV.KEWAJIBAN KONTINJENSI </t>
  </si>
  <si>
    <t>030104010000000000</t>
  </si>
  <si>
    <t>     1. Garansi yang diberikan </t>
  </si>
  <si>
    <t>030104020000000000</t>
  </si>
  <si>
    <t>     2. Lainnya    </t>
  </si>
  <si>
    <t>31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</si>
</sst>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Bookman Old Style"/>
      <family val="1"/>
    </font>
    <font>
      <b/>
      <sz val="11"/>
      <color rgb="FFFFFFFF"/>
      <name val="Bookman Old Style"/>
      <family val="1"/>
    </font>
    <font>
      <sz val="11"/>
      <color theme="1"/>
      <name val="Bookman Old Style"/>
      <family val="1"/>
    </font>
    <font>
      <sz val="11"/>
      <color rgb="FF242729"/>
      <name val="Bookman Old Style"/>
      <family val="1"/>
    </font>
    <font>
      <sz val="10"/>
      <name val="Arial"/>
      <family val="2"/>
    </font>
    <font>
      <sz val="11"/>
      <color indexed="8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1"/>
      <color rgb="FF000000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rgb="FF9A0000"/>
        <bgColor indexed="64"/>
      </patternFill>
    </fill>
    <fill>
      <patternFill patternType="solid">
        <fgColor rgb="FFB03A3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3A3A3A"/>
      </top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66666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164" fontId="0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6" fillId="4" borderId="1" xfId="0" quotePrefix="1" applyNumberFormat="1" applyFont="1" applyFill="1" applyBorder="1"/>
    <xf numFmtId="0" fontId="5" fillId="4" borderId="1" xfId="0" applyFont="1" applyFill="1" applyBorder="1" applyAlignment="1">
      <alignment horizontal="left" vertical="top" wrapText="1"/>
    </xf>
    <xf numFmtId="164" fontId="5" fillId="4" borderId="1" xfId="1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vertical="top" wrapText="1" indent="3"/>
    </xf>
    <xf numFmtId="164" fontId="5" fillId="0" borderId="1" xfId="1" applyNumberFormat="1" applyFont="1" applyBorder="1" applyAlignment="1">
      <alignment horizontal="center" wrapText="1"/>
    </xf>
    <xf numFmtId="1" fontId="0" fillId="0" borderId="0" xfId="0" applyNumberFormat="1"/>
    <xf numFmtId="164" fontId="5" fillId="5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0" fontId="5" fillId="4" borderId="2" xfId="0" applyFont="1" applyFill="1" applyBorder="1" applyAlignment="1">
      <alignment horizontal="left" vertical="top" wrapText="1" indent="3"/>
    </xf>
    <xf numFmtId="0" fontId="5" fillId="4" borderId="3" xfId="0" applyFont="1" applyFill="1" applyBorder="1" applyAlignment="1">
      <alignment horizontal="left" vertical="top" wrapText="1" indent="3"/>
    </xf>
    <xf numFmtId="164" fontId="5" fillId="6" borderId="1" xfId="1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left" vertical="top" wrapText="1" indent="6"/>
    </xf>
    <xf numFmtId="0" fontId="5" fillId="4" borderId="3" xfId="0" applyFont="1" applyFill="1" applyBorder="1" applyAlignment="1">
      <alignment horizontal="left" vertical="top" wrapText="1" indent="6"/>
    </xf>
    <xf numFmtId="0" fontId="5" fillId="4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164" fontId="5" fillId="6" borderId="1" xfId="1" applyNumberFormat="1" applyFont="1" applyFill="1" applyBorder="1" applyAlignment="1">
      <alignment horizontal="center" vertical="top"/>
    </xf>
    <xf numFmtId="164" fontId="5" fillId="4" borderId="1" xfId="1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164" fontId="5" fillId="5" borderId="1" xfId="1" applyNumberFormat="1" applyFont="1" applyFill="1" applyBorder="1" applyAlignment="1">
      <alignment horizontal="center" vertical="top"/>
    </xf>
    <xf numFmtId="0" fontId="8" fillId="5" borderId="1" xfId="2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left" vertical="top" wrapText="1"/>
    </xf>
    <xf numFmtId="164" fontId="9" fillId="4" borderId="1" xfId="1" applyNumberFormat="1" applyFont="1" applyFill="1" applyBorder="1" applyAlignment="1">
      <alignment horizontal="center" vertical="top"/>
    </xf>
    <xf numFmtId="164" fontId="9" fillId="5" borderId="1" xfId="1" applyNumberFormat="1" applyFont="1" applyFill="1" applyBorder="1" applyAlignment="1">
      <alignment horizontal="center" vertical="top"/>
    </xf>
    <xf numFmtId="164" fontId="9" fillId="6" borderId="1" xfId="1" applyNumberFormat="1" applyFont="1" applyFill="1" applyBorder="1" applyAlignment="1">
      <alignment horizontal="center" vertical="top"/>
    </xf>
    <xf numFmtId="164" fontId="9" fillId="0" borderId="1" xfId="1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5" fillId="4" borderId="1" xfId="0" quotePrefix="1" applyFont="1" applyFill="1" applyBorder="1"/>
    <xf numFmtId="0" fontId="5" fillId="4" borderId="4" xfId="0" applyFont="1" applyFill="1" applyBorder="1" applyAlignment="1">
      <alignment horizontal="left" vertical="top" wrapText="1"/>
    </xf>
    <xf numFmtId="164" fontId="11" fillId="7" borderId="5" xfId="1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top" wrapText="1"/>
    </xf>
    <xf numFmtId="164" fontId="11" fillId="5" borderId="7" xfId="1" applyNumberFormat="1" applyFont="1" applyFill="1" applyBorder="1" applyAlignment="1">
      <alignment horizontal="center" vertical="center"/>
    </xf>
    <xf numFmtId="164" fontId="11" fillId="7" borderId="7" xfId="1" applyNumberFormat="1" applyFont="1" applyFill="1" applyBorder="1" applyAlignment="1">
      <alignment horizontal="center" vertical="center"/>
    </xf>
    <xf numFmtId="0" fontId="5" fillId="4" borderId="8" xfId="0" quotePrefix="1" applyFont="1" applyFill="1" applyBorder="1"/>
    <xf numFmtId="0" fontId="5" fillId="4" borderId="9" xfId="0" applyFont="1" applyFill="1" applyBorder="1" applyAlignment="1">
      <alignment horizontal="left" vertical="top" wrapText="1"/>
    </xf>
    <xf numFmtId="164" fontId="11" fillId="0" borderId="10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/>
    </xf>
    <xf numFmtId="164" fontId="0" fillId="0" borderId="0" xfId="1" applyNumberFormat="1" applyFont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3%20APOLO/01%20PUBLIKASI/01.%20KERTAS%20KERJA/OPTION/01%20BULANAN/2020/12%202020/MAPPING%20APOLO%20PUBLIKASI%20BULAN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01"/>
      <sheetName val="LU05"/>
      <sheetName val="B-Pedoman Neraca"/>
      <sheetName val="APOLO 01A"/>
      <sheetName val="LU02"/>
      <sheetName val="B-Pedoman LR"/>
      <sheetName val="APOLO 02A"/>
      <sheetName val="B-Pedoman RekAdm"/>
      <sheetName val="APOLO 03A"/>
    </sheetNames>
    <sheetDataSet>
      <sheetData sheetId="0"/>
      <sheetData sheetId="1"/>
      <sheetData sheetId="2"/>
      <sheetData sheetId="3">
        <row r="4">
          <cell r="F4">
            <v>2511548</v>
          </cell>
        </row>
        <row r="5">
          <cell r="F5">
            <v>8188126</v>
          </cell>
        </row>
        <row r="7">
          <cell r="F7">
            <v>0</v>
          </cell>
        </row>
        <row r="9">
          <cell r="F9">
            <v>0</v>
          </cell>
        </row>
        <row r="11">
          <cell r="F11">
            <v>0</v>
          </cell>
        </row>
        <row r="12">
          <cell r="F12">
            <v>39873407</v>
          </cell>
        </row>
        <row r="13">
          <cell r="F13">
            <v>1607359</v>
          </cell>
        </row>
        <row r="14">
          <cell r="F14">
            <v>0</v>
          </cell>
        </row>
        <row r="20">
          <cell r="F20">
            <v>47989</v>
          </cell>
        </row>
        <row r="21">
          <cell r="F21">
            <v>42106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35">
          <cell r="F35">
            <v>24464568</v>
          </cell>
        </row>
        <row r="36">
          <cell r="F36">
            <v>0</v>
          </cell>
        </row>
        <row r="37">
          <cell r="F37">
            <v>213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3">
          <cell r="F43">
            <v>631355</v>
          </cell>
        </row>
        <row r="44">
          <cell r="F44">
            <v>60148</v>
          </cell>
        </row>
        <row r="45">
          <cell r="F45">
            <v>0</v>
          </cell>
        </row>
        <row r="50">
          <cell r="F50">
            <v>9000000</v>
          </cell>
        </row>
        <row r="51">
          <cell r="F51">
            <v>5246125</v>
          </cell>
        </row>
        <row r="52">
          <cell r="F52">
            <v>0</v>
          </cell>
        </row>
        <row r="54">
          <cell r="F54">
            <v>532734</v>
          </cell>
        </row>
        <row r="56">
          <cell r="F56">
            <v>0</v>
          </cell>
        </row>
        <row r="57">
          <cell r="F57">
            <v>0</v>
          </cell>
        </row>
        <row r="62">
          <cell r="F62">
            <v>3546323</v>
          </cell>
        </row>
        <row r="63">
          <cell r="F63">
            <v>0</v>
          </cell>
        </row>
        <row r="65">
          <cell r="F65">
            <v>0</v>
          </cell>
        </row>
        <row r="67">
          <cell r="F67">
            <v>0</v>
          </cell>
        </row>
      </sheetData>
      <sheetData sheetId="4"/>
      <sheetData sheetId="5"/>
      <sheetData sheetId="6">
        <row r="5">
          <cell r="E5">
            <v>6023329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886</v>
          </cell>
        </row>
        <row r="13">
          <cell r="E13">
            <v>0</v>
          </cell>
        </row>
        <row r="14">
          <cell r="E14">
            <v>2255</v>
          </cell>
        </row>
        <row r="15">
          <cell r="E15">
            <v>0</v>
          </cell>
        </row>
        <row r="16">
          <cell r="E16">
            <v>396442</v>
          </cell>
        </row>
        <row r="19">
          <cell r="E19">
            <v>391</v>
          </cell>
        </row>
        <row r="21">
          <cell r="E21">
            <v>75432</v>
          </cell>
        </row>
        <row r="26">
          <cell r="E26">
            <v>2670</v>
          </cell>
        </row>
      </sheetData>
      <sheetData sheetId="7"/>
      <sheetData sheetId="8">
        <row r="4">
          <cell r="E4">
            <v>0</v>
          </cell>
        </row>
        <row r="5">
          <cell r="E5">
            <v>0</v>
          </cell>
        </row>
        <row r="6">
          <cell r="E6">
            <v>878336</v>
          </cell>
        </row>
        <row r="9">
          <cell r="E9">
            <v>0</v>
          </cell>
        </row>
        <row r="10">
          <cell r="E10">
            <v>3727461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5">
          <cell r="E15">
            <v>0</v>
          </cell>
        </row>
        <row r="16">
          <cell r="E16">
            <v>13</v>
          </cell>
        </row>
        <row r="18">
          <cell r="E18">
            <v>1061752</v>
          </cell>
        </row>
        <row r="19">
          <cell r="E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D37" workbookViewId="0">
      <selection activeCell="H55" sqref="H55"/>
    </sheetView>
  </sheetViews>
  <sheetFormatPr defaultRowHeight="15" x14ac:dyDescent="0.25"/>
  <cols>
    <col min="1" max="1" width="5.140625" style="27" hidden="1" customWidth="1"/>
    <col min="2" max="2" width="8.140625" style="27" hidden="1" customWidth="1"/>
    <col min="3" max="3" width="24.85546875" hidden="1" customWidth="1"/>
    <col min="4" max="4" width="4.5703125" bestFit="1" customWidth="1"/>
    <col min="5" max="5" width="96.7109375" customWidth="1"/>
    <col min="6" max="6" width="18" style="1" bestFit="1" customWidth="1"/>
    <col min="7" max="7" width="17.140625" customWidth="1"/>
  </cols>
  <sheetData>
    <row r="1" spans="1:7" ht="21" x14ac:dyDescent="0.25">
      <c r="A1" s="49" t="s">
        <v>0</v>
      </c>
      <c r="B1" s="49"/>
      <c r="C1" s="49"/>
      <c r="D1" s="49"/>
      <c r="E1" s="49"/>
      <c r="F1" s="47" t="s">
        <v>1</v>
      </c>
    </row>
    <row r="2" spans="1:7" ht="21" x14ac:dyDescent="0.25">
      <c r="A2" s="50" t="s">
        <v>266</v>
      </c>
      <c r="B2" s="50"/>
      <c r="C2" s="50"/>
      <c r="D2" s="50"/>
      <c r="E2" s="50"/>
      <c r="F2" s="48"/>
    </row>
    <row r="3" spans="1:7" ht="21" customHeight="1" x14ac:dyDescent="0.25">
      <c r="A3" s="2" t="s">
        <v>2</v>
      </c>
      <c r="B3" s="2" t="s">
        <v>3</v>
      </c>
      <c r="C3" s="3" t="s">
        <v>4</v>
      </c>
      <c r="D3" s="4" t="s">
        <v>5</v>
      </c>
      <c r="E3" s="4"/>
      <c r="F3" s="5" t="s">
        <v>6</v>
      </c>
    </row>
    <row r="4" spans="1:7" ht="21" customHeight="1" x14ac:dyDescent="0.25">
      <c r="A4" s="6">
        <v>1</v>
      </c>
      <c r="B4" s="6" t="s">
        <v>7</v>
      </c>
      <c r="C4" s="7" t="s">
        <v>8</v>
      </c>
      <c r="D4" s="8" t="s">
        <v>9</v>
      </c>
      <c r="E4" s="8"/>
      <c r="F4" s="9"/>
    </row>
    <row r="5" spans="1:7" ht="21" customHeight="1" x14ac:dyDescent="0.25">
      <c r="A5" s="6">
        <v>2</v>
      </c>
      <c r="B5" s="6" t="s">
        <v>10</v>
      </c>
      <c r="C5" s="7" t="s">
        <v>11</v>
      </c>
      <c r="D5" s="10" t="s">
        <v>12</v>
      </c>
      <c r="E5" s="10"/>
      <c r="F5" s="11">
        <f>'[1]APOLO 01A'!$F$4</f>
        <v>2511548</v>
      </c>
    </row>
    <row r="6" spans="1:7" ht="18" customHeight="1" x14ac:dyDescent="0.25">
      <c r="A6" s="6">
        <v>3</v>
      </c>
      <c r="B6" s="6" t="s">
        <v>10</v>
      </c>
      <c r="C6" s="7" t="s">
        <v>13</v>
      </c>
      <c r="D6" s="10" t="s">
        <v>14</v>
      </c>
      <c r="E6" s="10"/>
      <c r="F6" s="11">
        <f>'[1]APOLO 01A'!$F$5</f>
        <v>8188126</v>
      </c>
      <c r="G6" s="12"/>
    </row>
    <row r="7" spans="1:7" ht="15.75" customHeight="1" x14ac:dyDescent="0.25">
      <c r="A7" s="6">
        <v>4</v>
      </c>
      <c r="B7" s="6" t="s">
        <v>10</v>
      </c>
      <c r="C7" s="7" t="s">
        <v>15</v>
      </c>
      <c r="D7" s="10" t="s">
        <v>16</v>
      </c>
      <c r="E7" s="10"/>
      <c r="F7" s="11">
        <v>2594215</v>
      </c>
    </row>
    <row r="8" spans="1:7" ht="15.75" customHeight="1" x14ac:dyDescent="0.25">
      <c r="A8" s="6">
        <v>5</v>
      </c>
      <c r="B8" s="6" t="s">
        <v>10</v>
      </c>
      <c r="C8" s="7" t="s">
        <v>17</v>
      </c>
      <c r="D8" s="10" t="s">
        <v>18</v>
      </c>
      <c r="E8" s="10"/>
      <c r="F8" s="11">
        <f>'[1]APOLO 01A'!$F$7</f>
        <v>0</v>
      </c>
    </row>
    <row r="9" spans="1:7" ht="17.25" customHeight="1" x14ac:dyDescent="0.25">
      <c r="A9" s="6">
        <v>6</v>
      </c>
      <c r="B9" s="6" t="s">
        <v>10</v>
      </c>
      <c r="C9" s="7" t="s">
        <v>19</v>
      </c>
      <c r="D9" s="10" t="s">
        <v>20</v>
      </c>
      <c r="E9" s="10"/>
      <c r="F9" s="13">
        <v>14666737</v>
      </c>
    </row>
    <row r="10" spans="1:7" ht="17.25" customHeight="1" x14ac:dyDescent="0.25">
      <c r="A10" s="6">
        <v>7</v>
      </c>
      <c r="B10" s="6" t="s">
        <v>10</v>
      </c>
      <c r="C10" s="7" t="s">
        <v>21</v>
      </c>
      <c r="D10" s="10" t="s">
        <v>22</v>
      </c>
      <c r="E10" s="10"/>
      <c r="F10" s="11">
        <f>'[1]APOLO 01A'!$F$9</f>
        <v>0</v>
      </c>
    </row>
    <row r="11" spans="1:7" ht="17.25" customHeight="1" x14ac:dyDescent="0.25">
      <c r="A11" s="6">
        <v>8</v>
      </c>
      <c r="B11" s="6" t="s">
        <v>10</v>
      </c>
      <c r="C11" s="7" t="s">
        <v>23</v>
      </c>
      <c r="D11" s="10" t="s">
        <v>24</v>
      </c>
      <c r="E11" s="10"/>
      <c r="F11" s="14">
        <v>12573044</v>
      </c>
    </row>
    <row r="12" spans="1:7" ht="17.25" customHeight="1" x14ac:dyDescent="0.25">
      <c r="A12" s="6">
        <v>9</v>
      </c>
      <c r="B12" s="6" t="s">
        <v>10</v>
      </c>
      <c r="C12" s="7" t="s">
        <v>25</v>
      </c>
      <c r="D12" s="10" t="s">
        <v>26</v>
      </c>
      <c r="E12" s="10"/>
      <c r="F12" s="11">
        <f>'[1]APOLO 01A'!$F$11</f>
        <v>0</v>
      </c>
    </row>
    <row r="13" spans="1:7" ht="17.25" customHeight="1" x14ac:dyDescent="0.25">
      <c r="A13" s="6">
        <v>10</v>
      </c>
      <c r="B13" s="6" t="s">
        <v>10</v>
      </c>
      <c r="C13" s="7" t="s">
        <v>27</v>
      </c>
      <c r="D13" s="10" t="s">
        <v>28</v>
      </c>
      <c r="E13" s="10"/>
      <c r="F13" s="13">
        <f>'[1]APOLO 01A'!$F$12</f>
        <v>39873407</v>
      </c>
    </row>
    <row r="14" spans="1:7" ht="17.25" customHeight="1" x14ac:dyDescent="0.25">
      <c r="A14" s="6">
        <v>11</v>
      </c>
      <c r="B14" s="6" t="s">
        <v>10</v>
      </c>
      <c r="C14" s="7" t="s">
        <v>29</v>
      </c>
      <c r="D14" s="15" t="s">
        <v>30</v>
      </c>
      <c r="E14" s="16"/>
      <c r="F14" s="11">
        <f>'[1]APOLO 01A'!$F$13</f>
        <v>1607359</v>
      </c>
    </row>
    <row r="15" spans="1:7" ht="17.25" customHeight="1" x14ac:dyDescent="0.25">
      <c r="A15" s="6">
        <v>12</v>
      </c>
      <c r="B15" s="6" t="s">
        <v>10</v>
      </c>
      <c r="C15" s="7" t="s">
        <v>31</v>
      </c>
      <c r="D15" s="15" t="s">
        <v>32</v>
      </c>
      <c r="E15" s="16"/>
      <c r="F15" s="11">
        <f>'[1]APOLO 01A'!$F$14</f>
        <v>0</v>
      </c>
    </row>
    <row r="16" spans="1:7" ht="17.25" customHeight="1" x14ac:dyDescent="0.25">
      <c r="A16" s="6">
        <v>13</v>
      </c>
      <c r="B16" s="6" t="s">
        <v>10</v>
      </c>
      <c r="C16" s="7" t="s">
        <v>33</v>
      </c>
      <c r="D16" s="15" t="s">
        <v>34</v>
      </c>
      <c r="E16" s="16"/>
      <c r="F16" s="11">
        <v>555020</v>
      </c>
    </row>
    <row r="17" spans="1:7" ht="17.25" customHeight="1" x14ac:dyDescent="0.25">
      <c r="A17" s="6">
        <v>14</v>
      </c>
      <c r="B17" s="6" t="s">
        <v>10</v>
      </c>
      <c r="C17" s="7" t="s">
        <v>35</v>
      </c>
      <c r="D17" s="15" t="s">
        <v>36</v>
      </c>
      <c r="E17" s="16"/>
      <c r="F17" s="17">
        <f>SUM(F18:F20)</f>
        <v>1463687</v>
      </c>
    </row>
    <row r="18" spans="1:7" ht="17.25" customHeight="1" x14ac:dyDescent="0.25">
      <c r="A18" s="6">
        <v>15</v>
      </c>
      <c r="B18" s="6" t="s">
        <v>10</v>
      </c>
      <c r="C18" s="7" t="s">
        <v>37</v>
      </c>
      <c r="D18" s="18" t="s">
        <v>38</v>
      </c>
      <c r="E18" s="19"/>
      <c r="F18" s="11">
        <v>8118</v>
      </c>
    </row>
    <row r="19" spans="1:7" ht="17.25" customHeight="1" x14ac:dyDescent="0.25">
      <c r="A19" s="6">
        <v>16</v>
      </c>
      <c r="B19" s="6" t="s">
        <v>10</v>
      </c>
      <c r="C19" s="7" t="s">
        <v>39</v>
      </c>
      <c r="D19" s="18" t="s">
        <v>40</v>
      </c>
      <c r="E19" s="19"/>
      <c r="F19" s="11">
        <v>1454721</v>
      </c>
    </row>
    <row r="20" spans="1:7" ht="17.25" customHeight="1" x14ac:dyDescent="0.25">
      <c r="A20" s="6">
        <v>17</v>
      </c>
      <c r="B20" s="6" t="s">
        <v>10</v>
      </c>
      <c r="C20" s="7" t="s">
        <v>41</v>
      </c>
      <c r="D20" s="18" t="s">
        <v>42</v>
      </c>
      <c r="E20" s="19"/>
      <c r="F20" s="11">
        <v>848</v>
      </c>
    </row>
    <row r="21" spans="1:7" ht="17.25" customHeight="1" x14ac:dyDescent="0.25">
      <c r="A21" s="6">
        <v>18</v>
      </c>
      <c r="B21" s="6" t="s">
        <v>10</v>
      </c>
      <c r="C21" s="7" t="s">
        <v>43</v>
      </c>
      <c r="D21" s="15" t="s">
        <v>44</v>
      </c>
      <c r="E21" s="16"/>
      <c r="F21" s="11">
        <f>'[1]APOLO 01A'!$F$20</f>
        <v>47989</v>
      </c>
    </row>
    <row r="22" spans="1:7" ht="17.25" customHeight="1" x14ac:dyDescent="0.25">
      <c r="A22" s="6">
        <v>19</v>
      </c>
      <c r="B22" s="6" t="s">
        <v>10</v>
      </c>
      <c r="C22" s="7" t="s">
        <v>45</v>
      </c>
      <c r="D22" s="20" t="s">
        <v>46</v>
      </c>
      <c r="E22" s="21"/>
      <c r="F22" s="11">
        <f>'[1]APOLO 01A'!$F$21</f>
        <v>42106</v>
      </c>
    </row>
    <row r="23" spans="1:7" ht="15.75" customHeight="1" x14ac:dyDescent="0.25">
      <c r="A23" s="6">
        <v>20</v>
      </c>
      <c r="B23" s="6" t="s">
        <v>10</v>
      </c>
      <c r="C23" s="7" t="s">
        <v>47</v>
      </c>
      <c r="D23" s="15" t="s">
        <v>48</v>
      </c>
      <c r="E23" s="16"/>
      <c r="F23" s="11">
        <v>1834407</v>
      </c>
    </row>
    <row r="24" spans="1:7" ht="17.25" customHeight="1" x14ac:dyDescent="0.25">
      <c r="A24" s="6">
        <v>21</v>
      </c>
      <c r="B24" s="6" t="s">
        <v>10</v>
      </c>
      <c r="C24" s="7" t="s">
        <v>49</v>
      </c>
      <c r="D24" s="20" t="s">
        <v>50</v>
      </c>
      <c r="E24" s="21"/>
      <c r="F24" s="11">
        <v>634486</v>
      </c>
    </row>
    <row r="25" spans="1:7" ht="17.25" customHeight="1" x14ac:dyDescent="0.25">
      <c r="A25" s="6">
        <v>22</v>
      </c>
      <c r="B25" s="6" t="s">
        <v>10</v>
      </c>
      <c r="C25" s="7" t="s">
        <v>51</v>
      </c>
      <c r="D25" s="15" t="s">
        <v>52</v>
      </c>
      <c r="E25" s="16"/>
      <c r="F25" s="17">
        <f>SUM(F26:F29)</f>
        <v>4276</v>
      </c>
    </row>
    <row r="26" spans="1:7" ht="17.25" customHeight="1" x14ac:dyDescent="0.25">
      <c r="A26" s="6">
        <v>23</v>
      </c>
      <c r="B26" s="6" t="s">
        <v>10</v>
      </c>
      <c r="C26" s="7" t="s">
        <v>53</v>
      </c>
      <c r="D26" s="20" t="s">
        <v>54</v>
      </c>
      <c r="E26" s="21"/>
      <c r="F26" s="11">
        <f>'[1]APOLO 01A'!$F$25</f>
        <v>0</v>
      </c>
    </row>
    <row r="27" spans="1:7" ht="17.25" customHeight="1" x14ac:dyDescent="0.25">
      <c r="A27" s="6">
        <v>24</v>
      </c>
      <c r="B27" s="6" t="s">
        <v>10</v>
      </c>
      <c r="C27" s="7" t="s">
        <v>55</v>
      </c>
      <c r="D27" s="20" t="s">
        <v>56</v>
      </c>
      <c r="E27" s="21"/>
      <c r="F27" s="11">
        <f>'[1]APOLO 01A'!$F$26</f>
        <v>0</v>
      </c>
    </row>
    <row r="28" spans="1:7" ht="17.25" customHeight="1" x14ac:dyDescent="0.25">
      <c r="A28" s="6">
        <v>25</v>
      </c>
      <c r="B28" s="6" t="s">
        <v>10</v>
      </c>
      <c r="C28" s="7" t="s">
        <v>57</v>
      </c>
      <c r="D28" s="20" t="s">
        <v>58</v>
      </c>
      <c r="E28" s="21"/>
      <c r="F28" s="11">
        <v>4276</v>
      </c>
    </row>
    <row r="29" spans="1:7" ht="17.25" customHeight="1" x14ac:dyDescent="0.25">
      <c r="A29" s="6">
        <v>26</v>
      </c>
      <c r="B29" s="6" t="s">
        <v>10</v>
      </c>
      <c r="C29" s="7" t="s">
        <v>59</v>
      </c>
      <c r="D29" s="20" t="s">
        <v>60</v>
      </c>
      <c r="E29" s="21"/>
      <c r="F29" s="13">
        <f>'[1]APOLO 01A'!$F$28</f>
        <v>0</v>
      </c>
    </row>
    <row r="30" spans="1:7" ht="17.25" customHeight="1" x14ac:dyDescent="0.25">
      <c r="A30" s="6">
        <v>27</v>
      </c>
      <c r="B30" s="6" t="s">
        <v>10</v>
      </c>
      <c r="C30" s="7" t="s">
        <v>61</v>
      </c>
      <c r="D30" s="15" t="s">
        <v>62</v>
      </c>
      <c r="E30" s="16"/>
      <c r="F30" s="11">
        <v>1303603</v>
      </c>
    </row>
    <row r="31" spans="1:7" ht="17.25" customHeight="1" x14ac:dyDescent="0.25">
      <c r="A31" s="6">
        <v>28</v>
      </c>
      <c r="B31" s="6" t="s">
        <v>10</v>
      </c>
      <c r="C31" s="7" t="s">
        <v>63</v>
      </c>
      <c r="D31" s="20" t="s">
        <v>64</v>
      </c>
      <c r="E31" s="21"/>
      <c r="F31" s="17">
        <f>F5+F6+F7+F8+F9+F10+F11+F12+F13+F14+F15+F16-F17+F21-F22+F23-F24+F25+F30</f>
        <v>83619452</v>
      </c>
      <c r="G31" s="12"/>
    </row>
    <row r="32" spans="1:7" ht="16.5" customHeight="1" x14ac:dyDescent="0.25">
      <c r="A32" s="6">
        <v>29</v>
      </c>
      <c r="B32" s="6" t="s">
        <v>7</v>
      </c>
      <c r="C32" s="7" t="s">
        <v>65</v>
      </c>
      <c r="D32" s="20" t="s">
        <v>66</v>
      </c>
      <c r="E32" s="21"/>
      <c r="F32" s="9"/>
    </row>
    <row r="33" spans="1:6" ht="17.25" customHeight="1" x14ac:dyDescent="0.25">
      <c r="A33" s="6">
        <v>30</v>
      </c>
      <c r="B33" s="6" t="s">
        <v>7</v>
      </c>
      <c r="C33" s="7" t="s">
        <v>67</v>
      </c>
      <c r="D33" s="20" t="s">
        <v>68</v>
      </c>
      <c r="E33" s="21"/>
      <c r="F33" s="9"/>
    </row>
    <row r="34" spans="1:6" x14ac:dyDescent="0.25">
      <c r="A34" s="6">
        <v>31</v>
      </c>
      <c r="B34" s="6" t="s">
        <v>10</v>
      </c>
      <c r="C34" s="7" t="s">
        <v>69</v>
      </c>
      <c r="D34" s="20" t="s">
        <v>70</v>
      </c>
      <c r="E34" s="21"/>
      <c r="F34" s="11">
        <v>21129415</v>
      </c>
    </row>
    <row r="35" spans="1:6" x14ac:dyDescent="0.25">
      <c r="A35" s="6">
        <v>32</v>
      </c>
      <c r="B35" s="6" t="s">
        <v>10</v>
      </c>
      <c r="C35" s="7" t="s">
        <v>71</v>
      </c>
      <c r="D35" s="20" t="s">
        <v>72</v>
      </c>
      <c r="E35" s="21"/>
      <c r="F35" s="11">
        <v>22874297</v>
      </c>
    </row>
    <row r="36" spans="1:6" x14ac:dyDescent="0.25">
      <c r="A36" s="6">
        <v>33</v>
      </c>
      <c r="B36" s="6" t="s">
        <v>10</v>
      </c>
      <c r="C36" s="7" t="s">
        <v>73</v>
      </c>
      <c r="D36" s="20" t="s">
        <v>74</v>
      </c>
      <c r="E36" s="21"/>
      <c r="F36" s="51">
        <f>'[1]APOLO 01A'!$F$35</f>
        <v>24464568</v>
      </c>
    </row>
    <row r="37" spans="1:6" x14ac:dyDescent="0.25">
      <c r="A37" s="6">
        <v>34</v>
      </c>
      <c r="B37" s="6" t="s">
        <v>10</v>
      </c>
      <c r="C37" s="7" t="s">
        <v>75</v>
      </c>
      <c r="D37" s="20" t="s">
        <v>76</v>
      </c>
      <c r="E37" s="21"/>
      <c r="F37" s="11">
        <f>'[1]APOLO 01A'!$F$36</f>
        <v>0</v>
      </c>
    </row>
    <row r="38" spans="1:6" x14ac:dyDescent="0.25">
      <c r="A38" s="6">
        <v>35</v>
      </c>
      <c r="B38" s="6" t="s">
        <v>10</v>
      </c>
      <c r="C38" s="7" t="s">
        <v>77</v>
      </c>
      <c r="D38" s="20" t="s">
        <v>78</v>
      </c>
      <c r="E38" s="21"/>
      <c r="F38" s="11">
        <f>'[1]APOLO 01A'!$F$37</f>
        <v>213</v>
      </c>
    </row>
    <row r="39" spans="1:6" x14ac:dyDescent="0.25">
      <c r="A39" s="6">
        <v>36</v>
      </c>
      <c r="B39" s="6" t="s">
        <v>10</v>
      </c>
      <c r="C39" s="7" t="s">
        <v>79</v>
      </c>
      <c r="D39" s="20" t="s">
        <v>80</v>
      </c>
      <c r="E39" s="21"/>
      <c r="F39" s="11">
        <v>2855604</v>
      </c>
    </row>
    <row r="40" spans="1:6" x14ac:dyDescent="0.25">
      <c r="A40" s="6">
        <v>37</v>
      </c>
      <c r="B40" s="6" t="s">
        <v>10</v>
      </c>
      <c r="C40" s="7" t="s">
        <v>81</v>
      </c>
      <c r="D40" s="20" t="s">
        <v>82</v>
      </c>
      <c r="E40" s="21"/>
      <c r="F40" s="11">
        <f>'[1]APOLO 01A'!$F$39</f>
        <v>0</v>
      </c>
    </row>
    <row r="41" spans="1:6" x14ac:dyDescent="0.25">
      <c r="A41" s="6">
        <v>38</v>
      </c>
      <c r="B41" s="6" t="s">
        <v>10</v>
      </c>
      <c r="C41" s="7" t="s">
        <v>83</v>
      </c>
      <c r="D41" s="20" t="s">
        <v>84</v>
      </c>
      <c r="E41" s="21"/>
      <c r="F41" s="11">
        <f>'[1]APOLO 01A'!$F$40</f>
        <v>0</v>
      </c>
    </row>
    <row r="42" spans="1:6" x14ac:dyDescent="0.25">
      <c r="A42" s="6">
        <v>39</v>
      </c>
      <c r="B42" s="6" t="s">
        <v>10</v>
      </c>
      <c r="C42" s="7" t="s">
        <v>85</v>
      </c>
      <c r="D42" s="20" t="s">
        <v>86</v>
      </c>
      <c r="E42" s="21"/>
      <c r="F42" s="11">
        <f>'[1]APOLO 01A'!$F$41</f>
        <v>0</v>
      </c>
    </row>
    <row r="43" spans="1:6" x14ac:dyDescent="0.25">
      <c r="A43" s="6">
        <v>40</v>
      </c>
      <c r="B43" s="6" t="s">
        <v>10</v>
      </c>
      <c r="C43" s="7" t="s">
        <v>87</v>
      </c>
      <c r="D43" s="20" t="s">
        <v>88</v>
      </c>
      <c r="E43" s="21"/>
      <c r="F43" s="11">
        <v>0</v>
      </c>
    </row>
    <row r="44" spans="1:6" x14ac:dyDescent="0.25">
      <c r="A44" s="6">
        <v>41</v>
      </c>
      <c r="B44" s="6" t="s">
        <v>10</v>
      </c>
      <c r="C44" s="7" t="s">
        <v>89</v>
      </c>
      <c r="D44" s="20" t="s">
        <v>90</v>
      </c>
      <c r="E44" s="21"/>
      <c r="F44" s="11">
        <f>'[1]APOLO 01A'!$F$43</f>
        <v>631355</v>
      </c>
    </row>
    <row r="45" spans="1:6" x14ac:dyDescent="0.25">
      <c r="A45" s="6">
        <v>42</v>
      </c>
      <c r="B45" s="6" t="s">
        <v>10</v>
      </c>
      <c r="C45" s="7" t="s">
        <v>91</v>
      </c>
      <c r="D45" s="20" t="s">
        <v>92</v>
      </c>
      <c r="E45" s="21"/>
      <c r="F45" s="11">
        <f>'[1]APOLO 01A'!$F$44</f>
        <v>60148</v>
      </c>
    </row>
    <row r="46" spans="1:6" x14ac:dyDescent="0.25">
      <c r="A46" s="6">
        <v>43</v>
      </c>
      <c r="B46" s="6" t="s">
        <v>10</v>
      </c>
      <c r="C46" s="7" t="s">
        <v>93</v>
      </c>
      <c r="D46" s="20" t="s">
        <v>94</v>
      </c>
      <c r="E46" s="21"/>
      <c r="F46" s="11">
        <f>'[1]APOLO 01A'!$F$45</f>
        <v>0</v>
      </c>
    </row>
    <row r="47" spans="1:6" x14ac:dyDescent="0.25">
      <c r="A47" s="6">
        <v>44</v>
      </c>
      <c r="B47" s="6" t="s">
        <v>10</v>
      </c>
      <c r="C47" s="7" t="s">
        <v>95</v>
      </c>
      <c r="D47" s="20" t="s">
        <v>96</v>
      </c>
      <c r="E47" s="21"/>
      <c r="F47" s="51">
        <v>1598904</v>
      </c>
    </row>
    <row r="48" spans="1:6" x14ac:dyDescent="0.25">
      <c r="A48" s="6">
        <v>45</v>
      </c>
      <c r="B48" s="6" t="s">
        <v>10</v>
      </c>
      <c r="C48" s="7" t="s">
        <v>97</v>
      </c>
      <c r="D48" s="20" t="s">
        <v>98</v>
      </c>
      <c r="E48" s="21"/>
      <c r="F48" s="22">
        <f>F34+F35+F36+F37+F38+F39+F40+F41+F42+F43+F44+F45+F46+F47</f>
        <v>73614504</v>
      </c>
    </row>
    <row r="49" spans="1:6" x14ac:dyDescent="0.25">
      <c r="A49" s="6">
        <v>46</v>
      </c>
      <c r="B49" s="6" t="s">
        <v>7</v>
      </c>
      <c r="C49" s="7" t="s">
        <v>99</v>
      </c>
      <c r="D49" s="20" t="s">
        <v>100</v>
      </c>
      <c r="E49" s="21"/>
      <c r="F49" s="23"/>
    </row>
    <row r="50" spans="1:6" x14ac:dyDescent="0.25">
      <c r="A50" s="6">
        <v>47</v>
      </c>
      <c r="B50" s="6" t="s">
        <v>10</v>
      </c>
      <c r="C50" s="7" t="s">
        <v>101</v>
      </c>
      <c r="D50" s="20" t="s">
        <v>102</v>
      </c>
      <c r="E50" s="21"/>
      <c r="F50" s="22">
        <f>F51-F52-F53</f>
        <v>3753875</v>
      </c>
    </row>
    <row r="51" spans="1:6" x14ac:dyDescent="0.25">
      <c r="A51" s="6">
        <v>48</v>
      </c>
      <c r="B51" s="6" t="s">
        <v>10</v>
      </c>
      <c r="C51" s="7" t="s">
        <v>103</v>
      </c>
      <c r="D51" s="20" t="s">
        <v>104</v>
      </c>
      <c r="E51" s="21"/>
      <c r="F51" s="11">
        <f>'[1]APOLO 01A'!$F$50</f>
        <v>9000000</v>
      </c>
    </row>
    <row r="52" spans="1:6" x14ac:dyDescent="0.25">
      <c r="A52" s="6">
        <v>49</v>
      </c>
      <c r="B52" s="6" t="s">
        <v>10</v>
      </c>
      <c r="C52" s="7" t="s">
        <v>105</v>
      </c>
      <c r="D52" s="20" t="s">
        <v>106</v>
      </c>
      <c r="E52" s="21"/>
      <c r="F52" s="11">
        <f>'[1]APOLO 01A'!$F$51</f>
        <v>5246125</v>
      </c>
    </row>
    <row r="53" spans="1:6" x14ac:dyDescent="0.25">
      <c r="A53" s="6">
        <v>50</v>
      </c>
      <c r="B53" s="6" t="s">
        <v>10</v>
      </c>
      <c r="C53" s="7" t="s">
        <v>107</v>
      </c>
      <c r="D53" s="20" t="s">
        <v>108</v>
      </c>
      <c r="E53" s="21"/>
      <c r="F53" s="24">
        <f>'[1]APOLO 01A'!$F$52</f>
        <v>0</v>
      </c>
    </row>
    <row r="54" spans="1:6" x14ac:dyDescent="0.25">
      <c r="A54" s="6">
        <v>51</v>
      </c>
      <c r="B54" s="6" t="s">
        <v>10</v>
      </c>
      <c r="C54" s="7" t="s">
        <v>109</v>
      </c>
      <c r="D54" s="20" t="s">
        <v>110</v>
      </c>
      <c r="E54" s="21"/>
      <c r="F54" s="22">
        <f>F55-F56+F57+F58</f>
        <v>532734</v>
      </c>
    </row>
    <row r="55" spans="1:6" x14ac:dyDescent="0.25">
      <c r="A55" s="6">
        <v>52</v>
      </c>
      <c r="B55" s="6" t="s">
        <v>10</v>
      </c>
      <c r="C55" s="7" t="s">
        <v>111</v>
      </c>
      <c r="D55" s="20" t="s">
        <v>112</v>
      </c>
      <c r="E55" s="21"/>
      <c r="F55" s="11">
        <f>'[1]APOLO 01A'!$F$54</f>
        <v>532734</v>
      </c>
    </row>
    <row r="56" spans="1:6" x14ac:dyDescent="0.25">
      <c r="A56" s="6">
        <v>53</v>
      </c>
      <c r="B56" s="6" t="s">
        <v>10</v>
      </c>
      <c r="C56" s="7" t="s">
        <v>113</v>
      </c>
      <c r="D56" s="20" t="s">
        <v>114</v>
      </c>
      <c r="E56" s="21"/>
      <c r="F56" s="24">
        <f>'[1]APOLO 01A'!$F$56</f>
        <v>0</v>
      </c>
    </row>
    <row r="57" spans="1:6" x14ac:dyDescent="0.25">
      <c r="A57" s="6">
        <v>54</v>
      </c>
      <c r="B57" s="6" t="s">
        <v>10</v>
      </c>
      <c r="C57" s="7" t="s">
        <v>115</v>
      </c>
      <c r="D57" s="20" t="s">
        <v>116</v>
      </c>
      <c r="E57" s="21"/>
      <c r="F57" s="24">
        <f>'[1]APOLO 01A'!$F$56</f>
        <v>0</v>
      </c>
    </row>
    <row r="58" spans="1:6" x14ac:dyDescent="0.25">
      <c r="A58" s="6">
        <v>55</v>
      </c>
      <c r="B58" s="6" t="s">
        <v>10</v>
      </c>
      <c r="C58" s="7" t="s">
        <v>117</v>
      </c>
      <c r="D58" s="20" t="s">
        <v>118</v>
      </c>
      <c r="E58" s="21"/>
      <c r="F58" s="24">
        <f>'[1]APOLO 01A'!$F$57</f>
        <v>0</v>
      </c>
    </row>
    <row r="59" spans="1:6" x14ac:dyDescent="0.25">
      <c r="A59" s="6">
        <v>56</v>
      </c>
      <c r="B59" s="6" t="s">
        <v>10</v>
      </c>
      <c r="C59" s="7" t="s">
        <v>119</v>
      </c>
      <c r="D59" s="20" t="s">
        <v>120</v>
      </c>
      <c r="E59" s="21"/>
      <c r="F59" s="22">
        <f>F60-F61</f>
        <v>683054</v>
      </c>
    </row>
    <row r="60" spans="1:6" x14ac:dyDescent="0.25">
      <c r="A60" s="6">
        <v>57</v>
      </c>
      <c r="B60" s="6" t="s">
        <v>10</v>
      </c>
      <c r="C60" s="7" t="s">
        <v>121</v>
      </c>
      <c r="D60" s="20" t="s">
        <v>122</v>
      </c>
      <c r="E60" s="21"/>
      <c r="F60" s="51">
        <v>761279</v>
      </c>
    </row>
    <row r="61" spans="1:6" x14ac:dyDescent="0.25">
      <c r="A61" s="6">
        <v>58</v>
      </c>
      <c r="B61" s="6" t="s">
        <v>10</v>
      </c>
      <c r="C61" s="7" t="s">
        <v>123</v>
      </c>
      <c r="D61" s="20" t="s">
        <v>124</v>
      </c>
      <c r="E61" s="21"/>
      <c r="F61" s="25">
        <v>78225</v>
      </c>
    </row>
    <row r="62" spans="1:6" x14ac:dyDescent="0.25">
      <c r="A62" s="6">
        <v>59</v>
      </c>
      <c r="B62" s="6" t="s">
        <v>10</v>
      </c>
      <c r="C62" s="7" t="s">
        <v>125</v>
      </c>
      <c r="D62" s="20" t="s">
        <v>126</v>
      </c>
      <c r="E62" s="21"/>
      <c r="F62" s="22">
        <f>F63+F64</f>
        <v>3546323</v>
      </c>
    </row>
    <row r="63" spans="1:6" x14ac:dyDescent="0.25">
      <c r="A63" s="6">
        <v>60</v>
      </c>
      <c r="B63" s="6" t="s">
        <v>10</v>
      </c>
      <c r="C63" s="7" t="s">
        <v>127</v>
      </c>
      <c r="D63" s="20" t="s">
        <v>128</v>
      </c>
      <c r="E63" s="21"/>
      <c r="F63" s="11">
        <f>'[1]APOLO 01A'!$F$62</f>
        <v>3546323</v>
      </c>
    </row>
    <row r="64" spans="1:6" x14ac:dyDescent="0.25">
      <c r="A64" s="6">
        <v>61</v>
      </c>
      <c r="B64" s="6" t="s">
        <v>10</v>
      </c>
      <c r="C64" s="7" t="s">
        <v>129</v>
      </c>
      <c r="D64" s="20" t="s">
        <v>130</v>
      </c>
      <c r="E64" s="21"/>
      <c r="F64" s="11">
        <f>'[1]APOLO 01A'!$F$63</f>
        <v>0</v>
      </c>
    </row>
    <row r="65" spans="1:7" x14ac:dyDescent="0.25">
      <c r="A65" s="6">
        <v>62</v>
      </c>
      <c r="B65" s="6" t="s">
        <v>10</v>
      </c>
      <c r="C65" s="7" t="s">
        <v>131</v>
      </c>
      <c r="D65" s="20" t="s">
        <v>132</v>
      </c>
      <c r="E65" s="21"/>
      <c r="F65" s="22">
        <f>F66+F67-F68</f>
        <v>1488962</v>
      </c>
    </row>
    <row r="66" spans="1:7" ht="15" customHeight="1" x14ac:dyDescent="0.25">
      <c r="A66" s="6">
        <v>63</v>
      </c>
      <c r="B66" s="6" t="s">
        <v>10</v>
      </c>
      <c r="C66" s="7" t="s">
        <v>133</v>
      </c>
      <c r="D66" s="20" t="s">
        <v>134</v>
      </c>
      <c r="E66" s="21"/>
      <c r="F66" s="11">
        <f>'[1]APOLO 01A'!$F$65</f>
        <v>0</v>
      </c>
    </row>
    <row r="67" spans="1:7" ht="15" customHeight="1" x14ac:dyDescent="0.25">
      <c r="A67" s="6">
        <v>64</v>
      </c>
      <c r="B67" s="6" t="s">
        <v>10</v>
      </c>
      <c r="C67" s="7" t="s">
        <v>135</v>
      </c>
      <c r="D67" s="20" t="s">
        <v>136</v>
      </c>
      <c r="E67" s="21"/>
      <c r="F67" s="11">
        <v>1488962</v>
      </c>
    </row>
    <row r="68" spans="1:7" ht="15" customHeight="1" x14ac:dyDescent="0.25">
      <c r="A68" s="6">
        <v>65</v>
      </c>
      <c r="B68" s="6" t="s">
        <v>10</v>
      </c>
      <c r="C68" s="7" t="s">
        <v>137</v>
      </c>
      <c r="D68" s="20" t="s">
        <v>138</v>
      </c>
      <c r="E68" s="21"/>
      <c r="F68" s="11">
        <f>'[1]APOLO 01A'!$F$67</f>
        <v>0</v>
      </c>
    </row>
    <row r="69" spans="1:7" ht="15" customHeight="1" x14ac:dyDescent="0.25">
      <c r="A69" s="6">
        <v>66</v>
      </c>
      <c r="B69" s="6" t="s">
        <v>10</v>
      </c>
      <c r="C69" s="7" t="s">
        <v>139</v>
      </c>
      <c r="D69" s="20" t="s">
        <v>140</v>
      </c>
      <c r="E69" s="21"/>
      <c r="F69" s="22">
        <f>F50+F54+F59+F62+F65</f>
        <v>10004948</v>
      </c>
    </row>
    <row r="70" spans="1:7" ht="15" customHeight="1" x14ac:dyDescent="0.25">
      <c r="A70" s="6">
        <v>67</v>
      </c>
      <c r="B70" s="6" t="s">
        <v>10</v>
      </c>
      <c r="C70" s="7" t="s">
        <v>141</v>
      </c>
      <c r="D70" s="20" t="s">
        <v>142</v>
      </c>
      <c r="E70" s="21"/>
      <c r="F70" s="22">
        <f>F48+F69</f>
        <v>83619452</v>
      </c>
      <c r="G70" s="12"/>
    </row>
    <row r="71" spans="1:7" ht="15" customHeight="1" x14ac:dyDescent="0.25">
      <c r="A71" s="6">
        <v>68</v>
      </c>
      <c r="B71" s="6" t="s">
        <v>10</v>
      </c>
      <c r="C71" s="26" t="s">
        <v>143</v>
      </c>
      <c r="D71" s="26"/>
      <c r="E71" s="26"/>
      <c r="F71" s="26"/>
    </row>
    <row r="72" spans="1:7" ht="15" customHeight="1" x14ac:dyDescent="0.25"/>
    <row r="73" spans="1:7" ht="15" customHeight="1" x14ac:dyDescent="0.25"/>
    <row r="74" spans="1:7" ht="15" customHeight="1" x14ac:dyDescent="0.25"/>
    <row r="75" spans="1:7" ht="15" customHeight="1" x14ac:dyDescent="0.25"/>
    <row r="76" spans="1:7" ht="15" customHeight="1" x14ac:dyDescent="0.25"/>
    <row r="77" spans="1:7" ht="15" customHeight="1" x14ac:dyDescent="0.25"/>
    <row r="78" spans="1:7" ht="15" customHeight="1" x14ac:dyDescent="0.25"/>
    <row r="79" spans="1:7" ht="15" customHeight="1" x14ac:dyDescent="0.25"/>
    <row r="80" spans="1:7" ht="15" customHeight="1" x14ac:dyDescent="0.25"/>
    <row r="81" ht="15" customHeight="1" x14ac:dyDescent="0.25"/>
  </sheetData>
  <mergeCells count="72">
    <mergeCell ref="D69:E69"/>
    <mergeCell ref="D70:E70"/>
    <mergeCell ref="C71:F71"/>
    <mergeCell ref="F1:F2"/>
    <mergeCell ref="A1:E1"/>
    <mergeCell ref="A2:E2"/>
    <mergeCell ref="D63:E63"/>
    <mergeCell ref="D64:E64"/>
    <mergeCell ref="D65:E65"/>
    <mergeCell ref="D66:E66"/>
    <mergeCell ref="D67:E67"/>
    <mergeCell ref="D68:E68"/>
    <mergeCell ref="D57:E57"/>
    <mergeCell ref="D58:E58"/>
    <mergeCell ref="D59:E59"/>
    <mergeCell ref="D60:E60"/>
    <mergeCell ref="D61:E61"/>
    <mergeCell ref="D62:E62"/>
    <mergeCell ref="D51:E51"/>
    <mergeCell ref="D52:E52"/>
    <mergeCell ref="D53:E53"/>
    <mergeCell ref="D54:E54"/>
    <mergeCell ref="D55:E55"/>
    <mergeCell ref="D56:E56"/>
    <mergeCell ref="D45:E45"/>
    <mergeCell ref="D46:E46"/>
    <mergeCell ref="D47:E47"/>
    <mergeCell ref="D48:E48"/>
    <mergeCell ref="D49:E49"/>
    <mergeCell ref="D50:E50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D3:E3"/>
    <mergeCell ref="D4:E4"/>
    <mergeCell ref="D5:E5"/>
    <mergeCell ref="D6:E6"/>
    <mergeCell ref="D7:E7"/>
    <mergeCell ref="D8:E8"/>
  </mergeCells>
  <conditionalFormatting sqref="C3">
    <cfRule type="duplicateValues" dxfId="29" priority="13"/>
    <cfRule type="duplicateValues" dxfId="28" priority="14"/>
    <cfRule type="duplicateValues" dxfId="27" priority="15"/>
  </conditionalFormatting>
  <conditionalFormatting sqref="C69:C71 C4:C15 C17:C36 C62:C67 C38:C59">
    <cfRule type="duplicateValues" dxfId="26" priority="16"/>
    <cfRule type="duplicateValues" dxfId="25" priority="17"/>
    <cfRule type="duplicateValues" dxfId="24" priority="18"/>
  </conditionalFormatting>
  <conditionalFormatting sqref="C68">
    <cfRule type="duplicateValues" dxfId="23" priority="10"/>
    <cfRule type="duplicateValues" dxfId="22" priority="11"/>
    <cfRule type="duplicateValues" dxfId="21" priority="12"/>
  </conditionalFormatting>
  <conditionalFormatting sqref="C60:C61">
    <cfRule type="duplicateValues" dxfId="20" priority="7"/>
    <cfRule type="duplicateValues" dxfId="19" priority="8"/>
    <cfRule type="duplicateValues" dxfId="18" priority="9"/>
  </conditionalFormatting>
  <conditionalFormatting sqref="C37">
    <cfRule type="duplicateValues" dxfId="17" priority="4"/>
    <cfRule type="duplicateValues" dxfId="16" priority="5"/>
    <cfRule type="duplicateValues" dxfId="15" priority="6"/>
  </conditionalFormatting>
  <conditionalFormatting sqref="C16">
    <cfRule type="duplicateValues" dxfId="14" priority="1"/>
    <cfRule type="duplicateValues" dxfId="13" priority="2"/>
    <cfRule type="duplicateValues" dxfId="1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D22" workbookViewId="0">
      <selection activeCell="G44" sqref="G44"/>
    </sheetView>
  </sheetViews>
  <sheetFormatPr defaultRowHeight="15" x14ac:dyDescent="0.25"/>
  <cols>
    <col min="1" max="1" width="5.140625" style="27" hidden="1" customWidth="1"/>
    <col min="2" max="2" width="8.140625" style="27" hidden="1" customWidth="1"/>
    <col min="3" max="3" width="24.85546875" hidden="1" customWidth="1"/>
    <col min="4" max="4" width="117.7109375" bestFit="1" customWidth="1"/>
    <col min="5" max="5" width="17.28515625" style="1" bestFit="1" customWidth="1"/>
  </cols>
  <sheetData>
    <row r="1" spans="1:5" ht="21" x14ac:dyDescent="0.25">
      <c r="A1" s="49" t="s">
        <v>144</v>
      </c>
      <c r="B1" s="49"/>
      <c r="C1" s="49"/>
      <c r="D1" s="49"/>
      <c r="E1" s="47" t="s">
        <v>1</v>
      </c>
    </row>
    <row r="2" spans="1:5" ht="21" x14ac:dyDescent="0.25">
      <c r="A2" s="50" t="s">
        <v>266</v>
      </c>
      <c r="B2" s="50"/>
      <c r="C2" s="50"/>
      <c r="D2" s="50"/>
      <c r="E2" s="48"/>
    </row>
    <row r="3" spans="1:5" ht="21" customHeight="1" x14ac:dyDescent="0.25">
      <c r="A3" s="2" t="s">
        <v>2</v>
      </c>
      <c r="B3" s="2" t="s">
        <v>3</v>
      </c>
      <c r="C3" s="3" t="s">
        <v>4</v>
      </c>
      <c r="D3" s="28" t="s">
        <v>5</v>
      </c>
      <c r="E3" s="5" t="s">
        <v>6</v>
      </c>
    </row>
    <row r="4" spans="1:5" ht="21" customHeight="1" x14ac:dyDescent="0.25">
      <c r="A4" s="29">
        <v>1</v>
      </c>
      <c r="B4" s="29" t="s">
        <v>7</v>
      </c>
      <c r="C4" s="30" t="s">
        <v>145</v>
      </c>
      <c r="D4" s="31" t="s">
        <v>146</v>
      </c>
      <c r="E4" s="32"/>
    </row>
    <row r="5" spans="1:5" ht="21" customHeight="1" x14ac:dyDescent="0.25">
      <c r="A5" s="29">
        <v>2</v>
      </c>
      <c r="B5" s="29" t="s">
        <v>7</v>
      </c>
      <c r="C5" s="30" t="s">
        <v>147</v>
      </c>
      <c r="D5" s="31" t="s">
        <v>148</v>
      </c>
      <c r="E5" s="32"/>
    </row>
    <row r="6" spans="1:5" ht="18" customHeight="1" x14ac:dyDescent="0.25">
      <c r="A6" s="29">
        <v>3</v>
      </c>
      <c r="B6" s="29" t="s">
        <v>10</v>
      </c>
      <c r="C6" s="30" t="s">
        <v>149</v>
      </c>
      <c r="D6" s="31" t="s">
        <v>150</v>
      </c>
      <c r="E6" s="33">
        <v>6012956</v>
      </c>
    </row>
    <row r="7" spans="1:5" ht="15.75" customHeight="1" x14ac:dyDescent="0.25">
      <c r="A7" s="29">
        <v>4</v>
      </c>
      <c r="B7" s="29" t="s">
        <v>10</v>
      </c>
      <c r="C7" s="30" t="s">
        <v>151</v>
      </c>
      <c r="D7" s="31" t="s">
        <v>152</v>
      </c>
      <c r="E7" s="33">
        <v>1891052</v>
      </c>
    </row>
    <row r="8" spans="1:5" ht="15.75" customHeight="1" x14ac:dyDescent="0.25">
      <c r="A8" s="29">
        <v>5</v>
      </c>
      <c r="B8" s="29" t="s">
        <v>10</v>
      </c>
      <c r="C8" s="30" t="s">
        <v>153</v>
      </c>
      <c r="D8" s="31" t="s">
        <v>154</v>
      </c>
      <c r="E8" s="34">
        <f>E6-E7</f>
        <v>4121904</v>
      </c>
    </row>
    <row r="9" spans="1:5" ht="17.25" customHeight="1" x14ac:dyDescent="0.25">
      <c r="A9" s="29">
        <v>6</v>
      </c>
      <c r="B9" s="29" t="s">
        <v>7</v>
      </c>
      <c r="C9" s="30" t="s">
        <v>155</v>
      </c>
      <c r="D9" s="31" t="s">
        <v>156</v>
      </c>
      <c r="E9" s="32"/>
    </row>
    <row r="10" spans="1:5" ht="17.25" customHeight="1" x14ac:dyDescent="0.25">
      <c r="A10" s="29">
        <v>7</v>
      </c>
      <c r="B10" s="29" t="s">
        <v>10</v>
      </c>
      <c r="C10" s="30" t="s">
        <v>157</v>
      </c>
      <c r="D10" s="31" t="s">
        <v>158</v>
      </c>
      <c r="E10" s="33">
        <f>'[1]APOLO 02A'!$E$9</f>
        <v>0</v>
      </c>
    </row>
    <row r="11" spans="1:5" ht="17.25" customHeight="1" x14ac:dyDescent="0.25">
      <c r="A11" s="29">
        <v>8</v>
      </c>
      <c r="B11" s="29" t="s">
        <v>10</v>
      </c>
      <c r="C11" s="30" t="s">
        <v>159</v>
      </c>
      <c r="D11" s="31" t="s">
        <v>160</v>
      </c>
      <c r="E11" s="33">
        <f>'[1]APOLO 02A'!$E$10</f>
        <v>0</v>
      </c>
    </row>
    <row r="12" spans="1:5" ht="17.25" customHeight="1" x14ac:dyDescent="0.25">
      <c r="A12" s="29">
        <v>9</v>
      </c>
      <c r="B12" s="29" t="s">
        <v>10</v>
      </c>
      <c r="C12" s="30" t="s">
        <v>161</v>
      </c>
      <c r="D12" s="31" t="s">
        <v>162</v>
      </c>
      <c r="E12" s="33">
        <f>'[1]APOLO 02A'!$E$11</f>
        <v>0</v>
      </c>
    </row>
    <row r="13" spans="1:5" ht="17.25" customHeight="1" x14ac:dyDescent="0.25">
      <c r="A13" s="29">
        <v>10</v>
      </c>
      <c r="B13" s="29" t="s">
        <v>10</v>
      </c>
      <c r="C13" s="30" t="s">
        <v>163</v>
      </c>
      <c r="D13" s="31" t="s">
        <v>164</v>
      </c>
      <c r="E13" s="33">
        <f>'[1]APOLO 02A'!$E$12</f>
        <v>886</v>
      </c>
    </row>
    <row r="14" spans="1:5" ht="17.25" customHeight="1" x14ac:dyDescent="0.25">
      <c r="A14" s="29">
        <v>11</v>
      </c>
      <c r="B14" s="29" t="s">
        <v>10</v>
      </c>
      <c r="C14" s="30" t="s">
        <v>165</v>
      </c>
      <c r="D14" s="31" t="s">
        <v>166</v>
      </c>
      <c r="E14" s="33">
        <f>'[1]APOLO 02A'!$E$13</f>
        <v>0</v>
      </c>
    </row>
    <row r="15" spans="1:5" ht="17.25" customHeight="1" x14ac:dyDescent="0.25">
      <c r="A15" s="29">
        <v>12</v>
      </c>
      <c r="B15" s="29" t="s">
        <v>10</v>
      </c>
      <c r="C15" s="30" t="s">
        <v>167</v>
      </c>
      <c r="D15" s="31" t="s">
        <v>168</v>
      </c>
      <c r="E15" s="33">
        <f>'[1]APOLO 02A'!$E$14</f>
        <v>2255</v>
      </c>
    </row>
    <row r="16" spans="1:5" ht="17.25" customHeight="1" x14ac:dyDescent="0.25">
      <c r="A16" s="29">
        <v>13</v>
      </c>
      <c r="B16" s="29" t="s">
        <v>10</v>
      </c>
      <c r="C16" s="30" t="s">
        <v>169</v>
      </c>
      <c r="D16" s="31" t="s">
        <v>170</v>
      </c>
      <c r="E16" s="33">
        <f>'[1]APOLO 02A'!$E$15</f>
        <v>0</v>
      </c>
    </row>
    <row r="17" spans="1:5" ht="17.25" customHeight="1" x14ac:dyDescent="0.25">
      <c r="A17" s="29">
        <v>14</v>
      </c>
      <c r="B17" s="29" t="s">
        <v>10</v>
      </c>
      <c r="C17" s="30" t="s">
        <v>171</v>
      </c>
      <c r="D17" s="31" t="s">
        <v>172</v>
      </c>
      <c r="E17" s="35">
        <f>'[1]APOLO 02A'!$E$16</f>
        <v>396442</v>
      </c>
    </row>
    <row r="18" spans="1:5" x14ac:dyDescent="0.25">
      <c r="A18" s="29">
        <v>15</v>
      </c>
      <c r="B18" s="29" t="s">
        <v>10</v>
      </c>
      <c r="C18" s="30" t="s">
        <v>173</v>
      </c>
      <c r="D18" s="31" t="s">
        <v>174</v>
      </c>
      <c r="E18" s="33">
        <v>106393</v>
      </c>
    </row>
    <row r="19" spans="1:5" x14ac:dyDescent="0.25">
      <c r="A19" s="29">
        <v>16</v>
      </c>
      <c r="B19" s="29" t="s">
        <v>10</v>
      </c>
      <c r="C19" s="30" t="s">
        <v>175</v>
      </c>
      <c r="D19" s="31" t="s">
        <v>176</v>
      </c>
      <c r="E19" s="33">
        <v>567751</v>
      </c>
    </row>
    <row r="20" spans="1:5" x14ac:dyDescent="0.25">
      <c r="A20" s="29">
        <v>17</v>
      </c>
      <c r="B20" s="29" t="s">
        <v>10</v>
      </c>
      <c r="C20" s="30" t="s">
        <v>177</v>
      </c>
      <c r="D20" s="31" t="s">
        <v>178</v>
      </c>
      <c r="E20" s="33">
        <f>'[1]APOLO 02A'!$E$19</f>
        <v>391</v>
      </c>
    </row>
    <row r="21" spans="1:5" x14ac:dyDescent="0.25">
      <c r="A21" s="29">
        <v>18</v>
      </c>
      <c r="B21" s="29" t="s">
        <v>10</v>
      </c>
      <c r="C21" s="30" t="s">
        <v>179</v>
      </c>
      <c r="D21" s="31" t="s">
        <v>180</v>
      </c>
      <c r="E21" s="33">
        <v>1286994</v>
      </c>
    </row>
    <row r="22" spans="1:5" x14ac:dyDescent="0.25">
      <c r="A22" s="29">
        <v>19</v>
      </c>
      <c r="B22" s="29" t="s">
        <v>10</v>
      </c>
      <c r="C22" s="30" t="s">
        <v>181</v>
      </c>
      <c r="D22" s="31" t="s">
        <v>182</v>
      </c>
      <c r="E22" s="33">
        <f>'[1]APOLO 02A'!$E$21</f>
        <v>75432</v>
      </c>
    </row>
    <row r="23" spans="1:5" x14ac:dyDescent="0.25">
      <c r="A23" s="29">
        <v>20</v>
      </c>
      <c r="B23" s="29" t="s">
        <v>10</v>
      </c>
      <c r="C23" s="30" t="s">
        <v>183</v>
      </c>
      <c r="D23" s="31" t="s">
        <v>184</v>
      </c>
      <c r="E23" s="33">
        <v>1168716</v>
      </c>
    </row>
    <row r="24" spans="1:5" x14ac:dyDescent="0.25">
      <c r="A24" s="29">
        <v>21</v>
      </c>
      <c r="B24" s="29" t="s">
        <v>10</v>
      </c>
      <c r="C24" s="30" t="s">
        <v>185</v>
      </c>
      <c r="D24" s="31" t="s">
        <v>186</v>
      </c>
      <c r="E24" s="34">
        <f>E10+E11+E12+E13+E14+E15+E16+E17+E18-E19-E20-E21-E22-E23</f>
        <v>-2593308</v>
      </c>
    </row>
    <row r="25" spans="1:5" x14ac:dyDescent="0.25">
      <c r="A25" s="29">
        <v>22</v>
      </c>
      <c r="B25" s="29" t="s">
        <v>10</v>
      </c>
      <c r="C25" s="30" t="s">
        <v>187</v>
      </c>
      <c r="D25" s="31" t="s">
        <v>188</v>
      </c>
      <c r="E25" s="34">
        <f>E8+E24</f>
        <v>1528596</v>
      </c>
    </row>
    <row r="26" spans="1:5" x14ac:dyDescent="0.25">
      <c r="A26" s="29">
        <v>23</v>
      </c>
      <c r="B26" s="29" t="s">
        <v>7</v>
      </c>
      <c r="C26" s="30" t="s">
        <v>189</v>
      </c>
      <c r="D26" s="31" t="s">
        <v>190</v>
      </c>
      <c r="E26" s="32"/>
    </row>
    <row r="27" spans="1:5" x14ac:dyDescent="0.25">
      <c r="A27" s="29">
        <v>24</v>
      </c>
      <c r="B27" s="29" t="s">
        <v>10</v>
      </c>
      <c r="C27" s="30" t="s">
        <v>191</v>
      </c>
      <c r="D27" s="31" t="s">
        <v>192</v>
      </c>
      <c r="E27" s="33">
        <f>'[1]APOLO 02A'!$E$26</f>
        <v>2670</v>
      </c>
    </row>
    <row r="28" spans="1:5" x14ac:dyDescent="0.25">
      <c r="A28" s="29">
        <v>25</v>
      </c>
      <c r="B28" s="29" t="s">
        <v>10</v>
      </c>
      <c r="C28" s="30" t="s">
        <v>193</v>
      </c>
      <c r="D28" s="31" t="s">
        <v>194</v>
      </c>
      <c r="E28" s="33">
        <v>-23899</v>
      </c>
    </row>
    <row r="29" spans="1:5" x14ac:dyDescent="0.25">
      <c r="A29" s="29">
        <v>26</v>
      </c>
      <c r="B29" s="29" t="s">
        <v>10</v>
      </c>
      <c r="C29" s="30" t="s">
        <v>195</v>
      </c>
      <c r="D29" s="31" t="s">
        <v>196</v>
      </c>
      <c r="E29" s="34">
        <f>E27+E28</f>
        <v>-21229</v>
      </c>
    </row>
    <row r="30" spans="1:5" x14ac:dyDescent="0.25">
      <c r="A30" s="29">
        <v>27</v>
      </c>
      <c r="B30" s="29" t="s">
        <v>10</v>
      </c>
      <c r="C30" s="30" t="s">
        <v>197</v>
      </c>
      <c r="D30" s="31" t="s">
        <v>198</v>
      </c>
      <c r="E30" s="34">
        <f>E25+E29</f>
        <v>1507367</v>
      </c>
    </row>
    <row r="31" spans="1:5" x14ac:dyDescent="0.25">
      <c r="A31" s="29">
        <v>28</v>
      </c>
      <c r="B31" s="29" t="s">
        <v>10</v>
      </c>
      <c r="C31" s="30" t="s">
        <v>199</v>
      </c>
      <c r="D31" s="31" t="s">
        <v>200</v>
      </c>
      <c r="E31" s="34">
        <f>E32-E33</f>
        <v>18405</v>
      </c>
    </row>
    <row r="32" spans="1:5" x14ac:dyDescent="0.25">
      <c r="A32" s="29">
        <v>29</v>
      </c>
      <c r="B32" s="29" t="s">
        <v>10</v>
      </c>
      <c r="C32" s="30" t="s">
        <v>201</v>
      </c>
      <c r="D32" s="31" t="s">
        <v>202</v>
      </c>
      <c r="E32" s="33">
        <v>138492</v>
      </c>
    </row>
    <row r="33" spans="1:5" x14ac:dyDescent="0.25">
      <c r="A33" s="29">
        <v>30</v>
      </c>
      <c r="B33" s="29" t="s">
        <v>10</v>
      </c>
      <c r="C33" s="30" t="s">
        <v>203</v>
      </c>
      <c r="D33" s="31" t="s">
        <v>204</v>
      </c>
      <c r="E33" s="33">
        <v>120087</v>
      </c>
    </row>
    <row r="34" spans="1:5" x14ac:dyDescent="0.25">
      <c r="A34" s="29">
        <v>31</v>
      </c>
      <c r="B34" s="29" t="s">
        <v>10</v>
      </c>
      <c r="C34" s="30" t="s">
        <v>205</v>
      </c>
      <c r="D34" s="31" t="s">
        <v>206</v>
      </c>
      <c r="E34" s="34">
        <f>E30-E31</f>
        <v>1488962</v>
      </c>
    </row>
    <row r="35" spans="1:5" x14ac:dyDescent="0.25">
      <c r="A35" s="29">
        <v>32</v>
      </c>
      <c r="B35" s="29" t="s">
        <v>7</v>
      </c>
      <c r="C35" s="30" t="s">
        <v>207</v>
      </c>
      <c r="D35" s="31" t="s">
        <v>208</v>
      </c>
      <c r="E35" s="32"/>
    </row>
    <row r="36" spans="1:5" x14ac:dyDescent="0.25">
      <c r="A36" s="29">
        <v>33</v>
      </c>
      <c r="B36" s="29" t="s">
        <v>10</v>
      </c>
      <c r="C36" s="30" t="s">
        <v>209</v>
      </c>
      <c r="D36" s="31" t="s">
        <v>210</v>
      </c>
      <c r="E36" s="34">
        <f>E37+E38+E39</f>
        <v>85179</v>
      </c>
    </row>
    <row r="37" spans="1:5" x14ac:dyDescent="0.25">
      <c r="A37" s="29">
        <v>34</v>
      </c>
      <c r="B37" s="29" t="s">
        <v>10</v>
      </c>
      <c r="C37" s="30" t="s">
        <v>211</v>
      </c>
      <c r="D37" s="31" t="s">
        <v>212</v>
      </c>
      <c r="E37" s="33">
        <v>6199</v>
      </c>
    </row>
    <row r="38" spans="1:5" ht="30" x14ac:dyDescent="0.25">
      <c r="A38" s="29">
        <v>35</v>
      </c>
      <c r="B38" s="29" t="s">
        <v>10</v>
      </c>
      <c r="C38" s="30" t="s">
        <v>213</v>
      </c>
      <c r="D38" s="31" t="s">
        <v>214</v>
      </c>
      <c r="E38" s="33">
        <v>100536</v>
      </c>
    </row>
    <row r="39" spans="1:5" x14ac:dyDescent="0.25">
      <c r="A39" s="29">
        <v>36</v>
      </c>
      <c r="B39" s="29" t="s">
        <v>10</v>
      </c>
      <c r="C39" s="30" t="s">
        <v>215</v>
      </c>
      <c r="D39" s="31" t="s">
        <v>216</v>
      </c>
      <c r="E39" s="33">
        <v>-21556</v>
      </c>
    </row>
    <row r="40" spans="1:5" x14ac:dyDescent="0.25">
      <c r="A40" s="29">
        <v>37</v>
      </c>
      <c r="B40" s="29" t="s">
        <v>10</v>
      </c>
      <c r="C40" s="30" t="s">
        <v>217</v>
      </c>
      <c r="D40" s="31" t="s">
        <v>218</v>
      </c>
      <c r="E40" s="34">
        <f>E41+E42+E43</f>
        <v>125733</v>
      </c>
    </row>
    <row r="41" spans="1:5" ht="30" x14ac:dyDescent="0.25">
      <c r="A41" s="29">
        <v>38</v>
      </c>
      <c r="B41" s="29" t="s">
        <v>10</v>
      </c>
      <c r="C41" s="30" t="s">
        <v>219</v>
      </c>
      <c r="D41" s="31" t="s">
        <v>220</v>
      </c>
      <c r="E41" s="33">
        <v>0</v>
      </c>
    </row>
    <row r="42" spans="1:5" ht="30" x14ac:dyDescent="0.25">
      <c r="A42" s="29">
        <v>39</v>
      </c>
      <c r="B42" s="29" t="s">
        <v>10</v>
      </c>
      <c r="C42" s="30" t="s">
        <v>221</v>
      </c>
      <c r="D42" s="31" t="s">
        <v>222</v>
      </c>
      <c r="E42" s="35">
        <v>155226</v>
      </c>
    </row>
    <row r="43" spans="1:5" x14ac:dyDescent="0.25">
      <c r="A43" s="29">
        <v>40</v>
      </c>
      <c r="B43" s="29" t="s">
        <v>10</v>
      </c>
      <c r="C43" s="30" t="s">
        <v>223</v>
      </c>
      <c r="D43" s="31" t="s">
        <v>216</v>
      </c>
      <c r="E43" s="33">
        <v>-29493</v>
      </c>
    </row>
    <row r="44" spans="1:5" x14ac:dyDescent="0.25">
      <c r="A44" s="29">
        <v>41</v>
      </c>
      <c r="B44" s="29" t="s">
        <v>10</v>
      </c>
      <c r="C44" s="30" t="s">
        <v>224</v>
      </c>
      <c r="D44" s="31" t="s">
        <v>225</v>
      </c>
      <c r="E44" s="34">
        <f>E36+E40</f>
        <v>210912</v>
      </c>
    </row>
    <row r="45" spans="1:5" x14ac:dyDescent="0.25">
      <c r="A45" s="29">
        <v>42</v>
      </c>
      <c r="B45" s="29" t="s">
        <v>10</v>
      </c>
      <c r="C45" s="30" t="s">
        <v>226</v>
      </c>
      <c r="D45" s="31" t="s">
        <v>227</v>
      </c>
      <c r="E45" s="34">
        <f>E34+E44</f>
        <v>1699874</v>
      </c>
    </row>
    <row r="46" spans="1:5" x14ac:dyDescent="0.25">
      <c r="A46" s="29">
        <v>43</v>
      </c>
      <c r="B46" s="29" t="s">
        <v>10</v>
      </c>
      <c r="C46" s="30" t="s">
        <v>228</v>
      </c>
      <c r="D46" s="31" t="s">
        <v>229</v>
      </c>
      <c r="E46" s="35">
        <v>0</v>
      </c>
    </row>
    <row r="47" spans="1:5" x14ac:dyDescent="0.25">
      <c r="A47" s="29">
        <v>44</v>
      </c>
      <c r="B47" s="29" t="s">
        <v>10</v>
      </c>
      <c r="C47" s="36" t="s">
        <v>230</v>
      </c>
      <c r="D47" s="36"/>
      <c r="E47" s="36"/>
    </row>
  </sheetData>
  <mergeCells count="4">
    <mergeCell ref="C47:E47"/>
    <mergeCell ref="E1:E2"/>
    <mergeCell ref="A1:D1"/>
    <mergeCell ref="A2:D2"/>
  </mergeCells>
  <conditionalFormatting sqref="C3">
    <cfRule type="duplicateValues" dxfId="11" priority="4"/>
    <cfRule type="duplicateValues" dxfId="10" priority="5"/>
    <cfRule type="duplicateValues" dxfId="9" priority="6"/>
  </conditionalFormatting>
  <conditionalFormatting sqref="C47">
    <cfRule type="duplicateValues" dxfId="8" priority="3"/>
  </conditionalFormatting>
  <conditionalFormatting sqref="C10:C23">
    <cfRule type="duplicateValues" dxfId="7" priority="1"/>
  </conditionalFormatting>
  <conditionalFormatting sqref="C10:C23">
    <cfRule type="duplicateValues" dxfId="6" priority="2"/>
  </conditionalFormatting>
  <conditionalFormatting sqref="C4:C9 C24:C47">
    <cfRule type="duplicateValues" dxfId="5" priority="7"/>
  </conditionalFormatting>
  <conditionalFormatting sqref="C4:C9 C24:C46">
    <cfRule type="duplicateValues" dxfId="4" priority="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D1" workbookViewId="0">
      <selection activeCell="J8" sqref="J8"/>
    </sheetView>
  </sheetViews>
  <sheetFormatPr defaultRowHeight="15" x14ac:dyDescent="0.25"/>
  <cols>
    <col min="1" max="1" width="5.140625" style="27" hidden="1" customWidth="1"/>
    <col min="2" max="2" width="8.140625" style="27" hidden="1" customWidth="1"/>
    <col min="3" max="3" width="24.85546875" hidden="1" customWidth="1"/>
    <col min="4" max="4" width="91.28515625" customWidth="1"/>
    <col min="5" max="5" width="19.85546875" style="1" customWidth="1"/>
  </cols>
  <sheetData>
    <row r="1" spans="1:5" ht="21" x14ac:dyDescent="0.25">
      <c r="A1" s="49" t="s">
        <v>231</v>
      </c>
      <c r="B1" s="49"/>
      <c r="C1" s="49"/>
      <c r="D1" s="49"/>
      <c r="E1" s="47" t="s">
        <v>1</v>
      </c>
    </row>
    <row r="2" spans="1:5" ht="21" x14ac:dyDescent="0.25">
      <c r="A2" s="50" t="s">
        <v>266</v>
      </c>
      <c r="B2" s="50"/>
      <c r="C2" s="50"/>
      <c r="D2" s="50"/>
      <c r="E2" s="48"/>
    </row>
    <row r="3" spans="1:5" ht="15.75" thickBot="1" x14ac:dyDescent="0.3">
      <c r="A3" s="2" t="s">
        <v>2</v>
      </c>
      <c r="B3" s="2" t="s">
        <v>3</v>
      </c>
      <c r="C3" s="3" t="s">
        <v>4</v>
      </c>
      <c r="D3" s="28" t="s">
        <v>5</v>
      </c>
      <c r="E3" s="5" t="s">
        <v>6</v>
      </c>
    </row>
    <row r="4" spans="1:5" ht="15.75" thickBot="1" x14ac:dyDescent="0.3">
      <c r="A4" s="29">
        <v>1</v>
      </c>
      <c r="B4" s="29" t="s">
        <v>10</v>
      </c>
      <c r="C4" s="37" t="s">
        <v>232</v>
      </c>
      <c r="D4" s="38" t="s">
        <v>233</v>
      </c>
      <c r="E4" s="39">
        <f>E5+E6+E7</f>
        <v>878336</v>
      </c>
    </row>
    <row r="5" spans="1:5" ht="15.75" thickBot="1" x14ac:dyDescent="0.3">
      <c r="A5" s="29">
        <v>2</v>
      </c>
      <c r="B5" s="29" t="s">
        <v>10</v>
      </c>
      <c r="C5" s="37" t="s">
        <v>234</v>
      </c>
      <c r="D5" s="40" t="s">
        <v>235</v>
      </c>
      <c r="E5" s="41">
        <f>'[1]APOLO 03A'!$E$4</f>
        <v>0</v>
      </c>
    </row>
    <row r="6" spans="1:5" ht="30.75" thickBot="1" x14ac:dyDescent="0.3">
      <c r="A6" s="29">
        <v>3</v>
      </c>
      <c r="B6" s="29" t="s">
        <v>10</v>
      </c>
      <c r="C6" s="37" t="s">
        <v>236</v>
      </c>
      <c r="D6" s="40" t="s">
        <v>237</v>
      </c>
      <c r="E6" s="41">
        <f>'[1]APOLO 03A'!$E$5</f>
        <v>0</v>
      </c>
    </row>
    <row r="7" spans="1:5" ht="15.75" thickBot="1" x14ac:dyDescent="0.3">
      <c r="A7" s="29">
        <v>4</v>
      </c>
      <c r="B7" s="29" t="s">
        <v>10</v>
      </c>
      <c r="C7" s="37" t="s">
        <v>238</v>
      </c>
      <c r="D7" s="40" t="s">
        <v>239</v>
      </c>
      <c r="E7" s="41">
        <f>'[1]APOLO 03A'!$E$6</f>
        <v>878336</v>
      </c>
    </row>
    <row r="8" spans="1:5" ht="15.75" thickBot="1" x14ac:dyDescent="0.3">
      <c r="A8" s="29">
        <v>5</v>
      </c>
      <c r="B8" s="29" t="s">
        <v>10</v>
      </c>
      <c r="C8" s="37" t="s">
        <v>240</v>
      </c>
      <c r="D8" s="40" t="s">
        <v>241</v>
      </c>
      <c r="E8" s="42">
        <f>E9+E12+E13+E14</f>
        <v>3727461</v>
      </c>
    </row>
    <row r="9" spans="1:5" ht="30.75" thickBot="1" x14ac:dyDescent="0.3">
      <c r="A9" s="29">
        <v>6</v>
      </c>
      <c r="B9" s="29" t="s">
        <v>10</v>
      </c>
      <c r="C9" s="37" t="s">
        <v>242</v>
      </c>
      <c r="D9" s="40" t="s">
        <v>243</v>
      </c>
      <c r="E9" s="42">
        <f>E10+E11</f>
        <v>3727461</v>
      </c>
    </row>
    <row r="10" spans="1:5" ht="15.75" thickBot="1" x14ac:dyDescent="0.3">
      <c r="A10" s="29">
        <v>7</v>
      </c>
      <c r="B10" s="29" t="s">
        <v>10</v>
      </c>
      <c r="C10" s="37" t="s">
        <v>244</v>
      </c>
      <c r="D10" s="40" t="s">
        <v>245</v>
      </c>
      <c r="E10" s="41">
        <f>'[1]APOLO 03A'!$E$9</f>
        <v>0</v>
      </c>
    </row>
    <row r="11" spans="1:5" ht="15.75" thickBot="1" x14ac:dyDescent="0.3">
      <c r="A11" s="29">
        <v>8</v>
      </c>
      <c r="B11" s="29" t="s">
        <v>10</v>
      </c>
      <c r="C11" s="37" t="s">
        <v>246</v>
      </c>
      <c r="D11" s="40" t="s">
        <v>247</v>
      </c>
      <c r="E11" s="41">
        <f>'[1]APOLO 03A'!$E$10</f>
        <v>3727461</v>
      </c>
    </row>
    <row r="12" spans="1:5" ht="15.75" thickBot="1" x14ac:dyDescent="0.3">
      <c r="A12" s="29">
        <v>9</v>
      </c>
      <c r="B12" s="29" t="s">
        <v>10</v>
      </c>
      <c r="C12" s="37" t="s">
        <v>248</v>
      </c>
      <c r="D12" s="40" t="s">
        <v>249</v>
      </c>
      <c r="E12" s="41">
        <f>'[1]APOLO 03A'!$E$11</f>
        <v>0</v>
      </c>
    </row>
    <row r="13" spans="1:5" ht="30.75" thickBot="1" x14ac:dyDescent="0.3">
      <c r="A13" s="29">
        <v>10</v>
      </c>
      <c r="B13" s="29" t="s">
        <v>10</v>
      </c>
      <c r="C13" s="37" t="s">
        <v>250</v>
      </c>
      <c r="D13" s="40" t="s">
        <v>251</v>
      </c>
      <c r="E13" s="41">
        <f>'[1]APOLO 03A'!$E$12</f>
        <v>0</v>
      </c>
    </row>
    <row r="14" spans="1:5" ht="15.75" thickBot="1" x14ac:dyDescent="0.3">
      <c r="A14" s="29">
        <v>11</v>
      </c>
      <c r="B14" s="29" t="s">
        <v>10</v>
      </c>
      <c r="C14" s="37" t="s">
        <v>252</v>
      </c>
      <c r="D14" s="40" t="s">
        <v>253</v>
      </c>
      <c r="E14" s="41">
        <f>'[1]APOLO 03A'!$E$13</f>
        <v>0</v>
      </c>
    </row>
    <row r="15" spans="1:5" ht="15.75" thickBot="1" x14ac:dyDescent="0.3">
      <c r="A15" s="29">
        <v>12</v>
      </c>
      <c r="B15" s="29" t="s">
        <v>10</v>
      </c>
      <c r="C15" s="37" t="s">
        <v>254</v>
      </c>
      <c r="D15" s="40" t="s">
        <v>255</v>
      </c>
      <c r="E15" s="42">
        <f>E16+E17</f>
        <v>13</v>
      </c>
    </row>
    <row r="16" spans="1:5" ht="15.75" thickBot="1" x14ac:dyDescent="0.3">
      <c r="A16" s="29">
        <v>13</v>
      </c>
      <c r="B16" s="29" t="s">
        <v>10</v>
      </c>
      <c r="C16" s="37" t="s">
        <v>256</v>
      </c>
      <c r="D16" s="40" t="s">
        <v>257</v>
      </c>
      <c r="E16" s="41">
        <f>'[1]APOLO 03A'!$E$15</f>
        <v>0</v>
      </c>
    </row>
    <row r="17" spans="1:5" ht="15.75" thickBot="1" x14ac:dyDescent="0.3">
      <c r="A17" s="29">
        <v>14</v>
      </c>
      <c r="B17" s="29" t="s">
        <v>10</v>
      </c>
      <c r="C17" s="37" t="s">
        <v>258</v>
      </c>
      <c r="D17" s="40" t="s">
        <v>259</v>
      </c>
      <c r="E17" s="41">
        <f>'[1]APOLO 03A'!$E$16</f>
        <v>13</v>
      </c>
    </row>
    <row r="18" spans="1:5" ht="15.75" thickBot="1" x14ac:dyDescent="0.3">
      <c r="A18" s="29">
        <v>15</v>
      </c>
      <c r="B18" s="29" t="s">
        <v>10</v>
      </c>
      <c r="C18" s="37" t="s">
        <v>260</v>
      </c>
      <c r="D18" s="40" t="s">
        <v>261</v>
      </c>
      <c r="E18" s="42">
        <f>E19+E20</f>
        <v>1061752</v>
      </c>
    </row>
    <row r="19" spans="1:5" ht="15.75" thickBot="1" x14ac:dyDescent="0.3">
      <c r="A19" s="29">
        <v>16</v>
      </c>
      <c r="B19" s="29" t="s">
        <v>10</v>
      </c>
      <c r="C19" s="37" t="s">
        <v>262</v>
      </c>
      <c r="D19" s="40" t="s">
        <v>263</v>
      </c>
      <c r="E19" s="41">
        <f>'[1]APOLO 03A'!$E$18</f>
        <v>1061752</v>
      </c>
    </row>
    <row r="20" spans="1:5" x14ac:dyDescent="0.25">
      <c r="A20" s="29">
        <v>17</v>
      </c>
      <c r="B20" s="29" t="s">
        <v>10</v>
      </c>
      <c r="C20" s="43" t="s">
        <v>264</v>
      </c>
      <c r="D20" s="44" t="s">
        <v>265</v>
      </c>
      <c r="E20" s="45">
        <f>'[1]APOLO 03A'!$E$19</f>
        <v>0</v>
      </c>
    </row>
    <row r="21" spans="1:5" x14ac:dyDescent="0.25">
      <c r="A21" s="29">
        <v>18</v>
      </c>
      <c r="B21" s="29" t="s">
        <v>10</v>
      </c>
      <c r="C21" s="46" t="s">
        <v>230</v>
      </c>
      <c r="D21" s="46"/>
      <c r="E21" s="46"/>
    </row>
  </sheetData>
  <mergeCells count="4">
    <mergeCell ref="C21:E21"/>
    <mergeCell ref="A1:D1"/>
    <mergeCell ref="A2:D2"/>
    <mergeCell ref="E1:E2"/>
  </mergeCells>
  <conditionalFormatting sqref="C3">
    <cfRule type="duplicateValues" dxfId="3" priority="1"/>
    <cfRule type="duplicateValues" dxfId="2" priority="2"/>
    <cfRule type="duplicateValues" dxfId="1" priority="3"/>
  </conditionalFormatting>
  <conditionalFormatting sqref="C4:C2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NERACA</vt:lpstr>
      <vt:lpstr>LABA RUGI</vt:lpstr>
      <vt:lpstr>KOMITMEN KONTIJENSI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YENIK SUSANTI</dc:creator>
  <cp:lastModifiedBy>YENIK SUSANTI</cp:lastModifiedBy>
  <dcterms:created xsi:type="dcterms:W3CDTF">2021-04-30T02:19:39Z</dcterms:created>
  <dcterms:modified xsi:type="dcterms:W3CDTF">2021-04-30T02:24:54Z</dcterms:modified>
</cp:coreProperties>
</file>