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2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 s="1"/>
  <c r="E14" i="3"/>
  <c r="E13" i="3"/>
  <c r="E12" i="3"/>
  <c r="E11" i="3"/>
  <c r="E10" i="3"/>
  <c r="E9" i="3"/>
  <c r="E7" i="3"/>
  <c r="E6" i="3"/>
  <c r="E5" i="3"/>
  <c r="E4" i="3" s="1"/>
  <c r="E40" i="2"/>
  <c r="E36" i="2"/>
  <c r="E44" i="2" s="1"/>
  <c r="E33" i="2"/>
  <c r="E32" i="2"/>
  <c r="E28" i="2"/>
  <c r="E27" i="2"/>
  <c r="E29" i="2" s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6" i="2"/>
  <c r="F68" i="1"/>
  <c r="F67" i="1"/>
  <c r="F66" i="1"/>
  <c r="F65" i="1" s="1"/>
  <c r="F64" i="1"/>
  <c r="F63" i="1"/>
  <c r="F62" i="1"/>
  <c r="F61" i="1"/>
  <c r="F59" i="1" s="1"/>
  <c r="F60" i="1"/>
  <c r="F58" i="1"/>
  <c r="F57" i="1"/>
  <c r="F56" i="1"/>
  <c r="F55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4" i="1"/>
  <c r="F23" i="1"/>
  <c r="F22" i="1"/>
  <c r="F21" i="1"/>
  <c r="F20" i="1"/>
  <c r="F17" i="1" s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8" i="3" l="1"/>
  <c r="E31" i="2"/>
  <c r="E24" i="2"/>
  <c r="E8" i="2"/>
  <c r="F50" i="1"/>
  <c r="F25" i="1"/>
  <c r="F48" i="1"/>
  <c r="F31" i="1"/>
  <c r="F54" i="1"/>
  <c r="F69" i="1" s="1"/>
  <c r="E25" i="2" l="1"/>
  <c r="E30" i="2" s="1"/>
  <c r="E34" i="2" s="1"/>
  <c r="E45" i="2" s="1"/>
  <c r="F70" i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<sst xmlns="http://schemas.openxmlformats.org/spreadsheetml/2006/main" count="411" uniqueCount="267">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</sst>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2/04%202022/MAPPING%20APOLO%20PUBLIKASI%20BULANAN%20JANU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  <sheetName val="MAPPING APOLO PUBLIKASI BULANAN"/>
    </sheetNames>
    <sheetDataSet>
      <sheetData sheetId="0"/>
      <sheetData sheetId="1"/>
      <sheetData sheetId="2"/>
      <sheetData sheetId="3">
        <row r="4">
          <cell r="F4">
            <v>2430872</v>
          </cell>
        </row>
        <row r="5">
          <cell r="F5">
            <v>12944443</v>
          </cell>
        </row>
        <row r="6">
          <cell r="F6">
            <v>4741645</v>
          </cell>
        </row>
        <row r="7">
          <cell r="F7">
            <v>0</v>
          </cell>
        </row>
        <row r="8">
          <cell r="F8">
            <v>27374103</v>
          </cell>
        </row>
        <row r="9">
          <cell r="F9">
            <v>0</v>
          </cell>
        </row>
        <row r="10">
          <cell r="F10">
            <v>14006065</v>
          </cell>
        </row>
        <row r="11">
          <cell r="F11">
            <v>0</v>
          </cell>
        </row>
        <row r="12">
          <cell r="F12">
            <v>40791149</v>
          </cell>
        </row>
        <row r="13">
          <cell r="F13">
            <v>1835861</v>
          </cell>
        </row>
        <row r="14">
          <cell r="F14">
            <v>0</v>
          </cell>
        </row>
        <row r="15">
          <cell r="F15">
            <v>776880</v>
          </cell>
        </row>
        <row r="17">
          <cell r="F17">
            <v>461</v>
          </cell>
        </row>
        <row r="18">
          <cell r="F18">
            <v>1931935</v>
          </cell>
        </row>
        <row r="19">
          <cell r="F19">
            <v>28945</v>
          </cell>
        </row>
        <row r="20">
          <cell r="F20">
            <v>67934</v>
          </cell>
        </row>
        <row r="21">
          <cell r="F21">
            <v>48678</v>
          </cell>
        </row>
        <row r="22">
          <cell r="F22">
            <v>1900246</v>
          </cell>
        </row>
        <row r="23">
          <cell r="F23">
            <v>730548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75107</v>
          </cell>
        </row>
        <row r="28">
          <cell r="F28">
            <v>0</v>
          </cell>
        </row>
        <row r="29">
          <cell r="F29">
            <v>1430727</v>
          </cell>
        </row>
        <row r="33">
          <cell r="F33">
            <v>22278402</v>
          </cell>
        </row>
        <row r="34">
          <cell r="F34">
            <v>24196221</v>
          </cell>
        </row>
        <row r="35">
          <cell r="F35">
            <v>45598155</v>
          </cell>
        </row>
        <row r="36">
          <cell r="F36">
            <v>0</v>
          </cell>
        </row>
        <row r="37">
          <cell r="F37">
            <v>140</v>
          </cell>
        </row>
        <row r="38">
          <cell r="F38">
            <v>944477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655469</v>
          </cell>
        </row>
        <row r="44">
          <cell r="F44">
            <v>16449</v>
          </cell>
        </row>
        <row r="45">
          <cell r="F45">
            <v>0</v>
          </cell>
        </row>
        <row r="46">
          <cell r="F46">
            <v>1553021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749717</v>
          </cell>
        </row>
        <row r="60">
          <cell r="F60">
            <v>238177</v>
          </cell>
        </row>
        <row r="62">
          <cell r="F62">
            <v>5042390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551592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2283598</v>
          </cell>
        </row>
        <row r="6">
          <cell r="E6">
            <v>629113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2744</v>
          </cell>
        </row>
        <row r="12">
          <cell r="E12">
            <v>170</v>
          </cell>
        </row>
        <row r="13">
          <cell r="E13">
            <v>0</v>
          </cell>
        </row>
        <row r="14">
          <cell r="E14">
            <v>-70</v>
          </cell>
        </row>
        <row r="15">
          <cell r="E15">
            <v>0</v>
          </cell>
        </row>
        <row r="16">
          <cell r="E16">
            <v>163315</v>
          </cell>
        </row>
        <row r="17">
          <cell r="E17">
            <v>35792</v>
          </cell>
        </row>
        <row r="18">
          <cell r="E18">
            <v>122634</v>
          </cell>
        </row>
        <row r="19">
          <cell r="E19">
            <v>311</v>
          </cell>
        </row>
        <row r="20">
          <cell r="E20">
            <v>502720</v>
          </cell>
        </row>
        <row r="21">
          <cell r="E21">
            <v>16364</v>
          </cell>
        </row>
        <row r="22">
          <cell r="E22">
            <v>477002</v>
          </cell>
        </row>
        <row r="26">
          <cell r="E26">
            <v>0</v>
          </cell>
        </row>
        <row r="27">
          <cell r="E27">
            <v>-11672</v>
          </cell>
        </row>
        <row r="31">
          <cell r="E31">
            <v>149240</v>
          </cell>
        </row>
        <row r="32">
          <cell r="E32">
            <v>-24901</v>
          </cell>
        </row>
      </sheetData>
      <sheetData sheetId="8">
        <row r="4">
          <cell r="E4">
            <v>0</v>
          </cell>
        </row>
        <row r="5">
          <cell r="E5">
            <v>0</v>
          </cell>
        </row>
        <row r="6">
          <cell r="E6">
            <v>909159</v>
          </cell>
        </row>
        <row r="9">
          <cell r="E9">
            <v>0</v>
          </cell>
        </row>
        <row r="10">
          <cell r="E10">
            <v>3298951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537859</v>
          </cell>
        </row>
        <row r="19">
          <cell r="E19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F67" sqref="F67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9" t="s">
        <v>0</v>
      </c>
      <c r="B1" s="49"/>
      <c r="C1" s="49"/>
      <c r="D1" s="49"/>
      <c r="E1" s="49"/>
      <c r="F1" s="47" t="s">
        <v>1</v>
      </c>
    </row>
    <row r="2" spans="1:7" ht="21" x14ac:dyDescent="0.25">
      <c r="A2" s="50" t="s">
        <v>266</v>
      </c>
      <c r="B2" s="50"/>
      <c r="C2" s="50"/>
      <c r="D2" s="50"/>
      <c r="E2" s="50"/>
      <c r="F2" s="48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2430872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12944443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4741645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27374103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51">
        <f>'[1]APOLO 01A'!$F$10</f>
        <v>14006065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40791149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4" t="s">
        <v>30</v>
      </c>
      <c r="E14" s="15"/>
      <c r="F14" s="11">
        <f>'[1]APOLO 01A'!$F$13</f>
        <v>1835861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4" t="s">
        <v>32</v>
      </c>
      <c r="E15" s="15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4" t="s">
        <v>34</v>
      </c>
      <c r="E16" s="15"/>
      <c r="F16" s="11">
        <f>'[1]APOLO 01A'!$F$15</f>
        <v>776880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4" t="s">
        <v>36</v>
      </c>
      <c r="E17" s="15"/>
      <c r="F17" s="16">
        <f>SUM(F18:F20)</f>
        <v>1961341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7" t="s">
        <v>38</v>
      </c>
      <c r="E18" s="18"/>
      <c r="F18" s="11">
        <f>'[1]APOLO 01A'!$F$17</f>
        <v>461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7" t="s">
        <v>40</v>
      </c>
      <c r="E19" s="18"/>
      <c r="F19" s="11">
        <f>'[1]APOLO 01A'!$F$18</f>
        <v>1931935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7" t="s">
        <v>42</v>
      </c>
      <c r="E20" s="18"/>
      <c r="F20" s="11">
        <f>'[1]APOLO 01A'!$F$19</f>
        <v>28945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4" t="s">
        <v>44</v>
      </c>
      <c r="E21" s="15"/>
      <c r="F21" s="11">
        <f>'[1]APOLO 01A'!$F$20</f>
        <v>67934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19" t="s">
        <v>46</v>
      </c>
      <c r="E22" s="20"/>
      <c r="F22" s="11">
        <f>'[1]APOLO 01A'!$F$21</f>
        <v>48678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4" t="s">
        <v>48</v>
      </c>
      <c r="E23" s="15"/>
      <c r="F23" s="11">
        <f>'[1]APOLO 01A'!$F$22</f>
        <v>1900246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19" t="s">
        <v>50</v>
      </c>
      <c r="E24" s="20"/>
      <c r="F24" s="11">
        <f>'[1]APOLO 01A'!$F$23</f>
        <v>730548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4" t="s">
        <v>52</v>
      </c>
      <c r="E25" s="15"/>
      <c r="F25" s="16">
        <f>SUM(F26:F29)</f>
        <v>75107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19" t="s">
        <v>54</v>
      </c>
      <c r="E26" s="20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19" t="s">
        <v>56</v>
      </c>
      <c r="E27" s="20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19" t="s">
        <v>58</v>
      </c>
      <c r="E28" s="20"/>
      <c r="F28" s="11">
        <f>'[1]APOLO 01A'!$F$27</f>
        <v>75107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19" t="s">
        <v>60</v>
      </c>
      <c r="E29" s="20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4" t="s">
        <v>62</v>
      </c>
      <c r="E30" s="15"/>
      <c r="F30" s="11">
        <f>'[1]APOLO 01A'!$F$29</f>
        <v>1430727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19" t="s">
        <v>64</v>
      </c>
      <c r="E31" s="20"/>
      <c r="F31" s="16">
        <f>F5+F6+F7+F8+F9+F10+F11+F12+F13+F14+F15+F16-F17+F21-F22+F23-F24+F25+F30</f>
        <v>105634465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19" t="s">
        <v>66</v>
      </c>
      <c r="E32" s="20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19" t="s">
        <v>68</v>
      </c>
      <c r="E33" s="20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19" t="s">
        <v>70</v>
      </c>
      <c r="E34" s="20"/>
      <c r="F34" s="11">
        <f>'[1]APOLO 01A'!$F$33</f>
        <v>22278402</v>
      </c>
    </row>
    <row r="35" spans="1:6" x14ac:dyDescent="0.25">
      <c r="A35" s="6">
        <v>32</v>
      </c>
      <c r="B35" s="6" t="s">
        <v>10</v>
      </c>
      <c r="C35" s="7" t="s">
        <v>71</v>
      </c>
      <c r="D35" s="19" t="s">
        <v>72</v>
      </c>
      <c r="E35" s="20"/>
      <c r="F35" s="11">
        <f>'[1]APOLO 01A'!$F$34</f>
        <v>24196221</v>
      </c>
    </row>
    <row r="36" spans="1:6" x14ac:dyDescent="0.25">
      <c r="A36" s="6">
        <v>33</v>
      </c>
      <c r="B36" s="6" t="s">
        <v>10</v>
      </c>
      <c r="C36" s="7" t="s">
        <v>73</v>
      </c>
      <c r="D36" s="19" t="s">
        <v>74</v>
      </c>
      <c r="E36" s="20"/>
      <c r="F36" s="21">
        <f>'[1]APOLO 01A'!$F$35</f>
        <v>45598155</v>
      </c>
    </row>
    <row r="37" spans="1:6" x14ac:dyDescent="0.25">
      <c r="A37" s="6">
        <v>34</v>
      </c>
      <c r="B37" s="6" t="s">
        <v>10</v>
      </c>
      <c r="C37" s="7" t="s">
        <v>75</v>
      </c>
      <c r="D37" s="19" t="s">
        <v>76</v>
      </c>
      <c r="E37" s="20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19" t="s">
        <v>78</v>
      </c>
      <c r="E38" s="20"/>
      <c r="F38" s="11">
        <f>'[1]APOLO 01A'!$F$37</f>
        <v>140</v>
      </c>
    </row>
    <row r="39" spans="1:6" x14ac:dyDescent="0.25">
      <c r="A39" s="6">
        <v>36</v>
      </c>
      <c r="B39" s="6" t="s">
        <v>10</v>
      </c>
      <c r="C39" s="7" t="s">
        <v>79</v>
      </c>
      <c r="D39" s="19" t="s">
        <v>80</v>
      </c>
      <c r="E39" s="20"/>
      <c r="F39" s="11">
        <f>'[1]APOLO 01A'!$F$38</f>
        <v>944477</v>
      </c>
    </row>
    <row r="40" spans="1:6" x14ac:dyDescent="0.25">
      <c r="A40" s="6">
        <v>37</v>
      </c>
      <c r="B40" s="6" t="s">
        <v>10</v>
      </c>
      <c r="C40" s="7" t="s">
        <v>81</v>
      </c>
      <c r="D40" s="19" t="s">
        <v>82</v>
      </c>
      <c r="E40" s="20"/>
      <c r="F40" s="11">
        <f>'[1]APOLO 01A'!$F$39</f>
        <v>0</v>
      </c>
    </row>
    <row r="41" spans="1:6" x14ac:dyDescent="0.25">
      <c r="A41" s="6">
        <v>38</v>
      </c>
      <c r="B41" s="6" t="s">
        <v>10</v>
      </c>
      <c r="C41" s="7" t="s">
        <v>83</v>
      </c>
      <c r="D41" s="19" t="s">
        <v>84</v>
      </c>
      <c r="E41" s="20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19" t="s">
        <v>86</v>
      </c>
      <c r="E42" s="20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19" t="s">
        <v>88</v>
      </c>
      <c r="E43" s="20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19" t="s">
        <v>90</v>
      </c>
      <c r="E44" s="20"/>
      <c r="F44" s="11">
        <f>'[1]APOLO 01A'!$F$43</f>
        <v>655469</v>
      </c>
    </row>
    <row r="45" spans="1:6" x14ac:dyDescent="0.25">
      <c r="A45" s="6">
        <v>42</v>
      </c>
      <c r="B45" s="6" t="s">
        <v>10</v>
      </c>
      <c r="C45" s="7" t="s">
        <v>91</v>
      </c>
      <c r="D45" s="19" t="s">
        <v>92</v>
      </c>
      <c r="E45" s="20"/>
      <c r="F45" s="11">
        <f>'[1]APOLO 01A'!$F$44</f>
        <v>16449</v>
      </c>
    </row>
    <row r="46" spans="1:6" x14ac:dyDescent="0.25">
      <c r="A46" s="6">
        <v>43</v>
      </c>
      <c r="B46" s="6" t="s">
        <v>10</v>
      </c>
      <c r="C46" s="7" t="s">
        <v>93</v>
      </c>
      <c r="D46" s="19" t="s">
        <v>94</v>
      </c>
      <c r="E46" s="20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19" t="s">
        <v>96</v>
      </c>
      <c r="E47" s="20"/>
      <c r="F47" s="21">
        <f>'[1]APOLO 01A'!$F$46</f>
        <v>1553021</v>
      </c>
    </row>
    <row r="48" spans="1:6" x14ac:dyDescent="0.25">
      <c r="A48" s="6">
        <v>45</v>
      </c>
      <c r="B48" s="6" t="s">
        <v>10</v>
      </c>
      <c r="C48" s="7" t="s">
        <v>97</v>
      </c>
      <c r="D48" s="19" t="s">
        <v>98</v>
      </c>
      <c r="E48" s="20"/>
      <c r="F48" s="22">
        <f>F34+F35+F36+F37+F38+F39+F40+F41+F42+F43+F44+F45+F46+F47</f>
        <v>95242334</v>
      </c>
    </row>
    <row r="49" spans="1:6" x14ac:dyDescent="0.25">
      <c r="A49" s="6">
        <v>46</v>
      </c>
      <c r="B49" s="6" t="s">
        <v>7</v>
      </c>
      <c r="C49" s="7" t="s">
        <v>99</v>
      </c>
      <c r="D49" s="19" t="s">
        <v>100</v>
      </c>
      <c r="E49" s="20"/>
      <c r="F49" s="23"/>
    </row>
    <row r="50" spans="1:6" x14ac:dyDescent="0.25">
      <c r="A50" s="6">
        <v>47</v>
      </c>
      <c r="B50" s="6" t="s">
        <v>10</v>
      </c>
      <c r="C50" s="7" t="s">
        <v>101</v>
      </c>
      <c r="D50" s="19" t="s">
        <v>102</v>
      </c>
      <c r="E50" s="20"/>
      <c r="F50" s="22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19" t="s">
        <v>104</v>
      </c>
      <c r="E51" s="20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19" t="s">
        <v>106</v>
      </c>
      <c r="E52" s="20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19" t="s">
        <v>108</v>
      </c>
      <c r="E53" s="20"/>
      <c r="F53" s="24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19" t="s">
        <v>110</v>
      </c>
      <c r="E54" s="20"/>
      <c r="F54" s="22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19" t="s">
        <v>112</v>
      </c>
      <c r="E55" s="20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19" t="s">
        <v>114</v>
      </c>
      <c r="E56" s="20"/>
      <c r="F56" s="24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19" t="s">
        <v>116</v>
      </c>
      <c r="E57" s="20"/>
      <c r="F57" s="24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19" t="s">
        <v>118</v>
      </c>
      <c r="E58" s="20"/>
      <c r="F58" s="24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19" t="s">
        <v>120</v>
      </c>
      <c r="E59" s="20"/>
      <c r="F59" s="22">
        <f>F60-F61</f>
        <v>511540</v>
      </c>
    </row>
    <row r="60" spans="1:6" x14ac:dyDescent="0.25">
      <c r="A60" s="6">
        <v>57</v>
      </c>
      <c r="B60" s="6" t="s">
        <v>10</v>
      </c>
      <c r="C60" s="7" t="s">
        <v>121</v>
      </c>
      <c r="D60" s="19" t="s">
        <v>122</v>
      </c>
      <c r="E60" s="20"/>
      <c r="F60" s="21">
        <f>'[1]APOLO 01A'!$F$59</f>
        <v>749717</v>
      </c>
    </row>
    <row r="61" spans="1:6" x14ac:dyDescent="0.25">
      <c r="A61" s="6">
        <v>58</v>
      </c>
      <c r="B61" s="6" t="s">
        <v>10</v>
      </c>
      <c r="C61" s="7" t="s">
        <v>123</v>
      </c>
      <c r="D61" s="19" t="s">
        <v>124</v>
      </c>
      <c r="E61" s="20"/>
      <c r="F61" s="25">
        <f>'[1]APOLO 01A'!$F$60</f>
        <v>238177</v>
      </c>
    </row>
    <row r="62" spans="1:6" x14ac:dyDescent="0.25">
      <c r="A62" s="6">
        <v>59</v>
      </c>
      <c r="B62" s="6" t="s">
        <v>10</v>
      </c>
      <c r="C62" s="7" t="s">
        <v>125</v>
      </c>
      <c r="D62" s="19" t="s">
        <v>126</v>
      </c>
      <c r="E62" s="20"/>
      <c r="F62" s="22">
        <f>F63+F64</f>
        <v>5042390</v>
      </c>
    </row>
    <row r="63" spans="1:6" x14ac:dyDescent="0.25">
      <c r="A63" s="6">
        <v>60</v>
      </c>
      <c r="B63" s="6" t="s">
        <v>10</v>
      </c>
      <c r="C63" s="7" t="s">
        <v>127</v>
      </c>
      <c r="D63" s="19" t="s">
        <v>128</v>
      </c>
      <c r="E63" s="20"/>
      <c r="F63" s="11">
        <f>'[1]APOLO 01A'!$F$62</f>
        <v>5042390</v>
      </c>
    </row>
    <row r="64" spans="1:6" x14ac:dyDescent="0.25">
      <c r="A64" s="6">
        <v>61</v>
      </c>
      <c r="B64" s="6" t="s">
        <v>10</v>
      </c>
      <c r="C64" s="7" t="s">
        <v>129</v>
      </c>
      <c r="D64" s="19" t="s">
        <v>130</v>
      </c>
      <c r="E64" s="20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19" t="s">
        <v>132</v>
      </c>
      <c r="E65" s="20"/>
      <c r="F65" s="22">
        <f>F66+F67-F68</f>
        <v>551592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19" t="s">
        <v>134</v>
      </c>
      <c r="E66" s="20"/>
      <c r="F66" s="11">
        <f>'[1]APOLO 01A'!$F$65</f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19" t="s">
        <v>136</v>
      </c>
      <c r="E67" s="20"/>
      <c r="F67" s="11">
        <f>'[1]APOLO 01A'!$F$66</f>
        <v>551592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19" t="s">
        <v>138</v>
      </c>
      <c r="E68" s="20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19" t="s">
        <v>140</v>
      </c>
      <c r="E69" s="20"/>
      <c r="F69" s="22">
        <f>F50+F54+F59+F62+F65</f>
        <v>10392131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19" t="s">
        <v>142</v>
      </c>
      <c r="E70" s="20"/>
      <c r="F70" s="22">
        <f>F48+F69</f>
        <v>105634465</v>
      </c>
      <c r="G70" s="12"/>
    </row>
    <row r="71" spans="1:7" ht="15" customHeight="1" x14ac:dyDescent="0.25">
      <c r="A71" s="6">
        <v>68</v>
      </c>
      <c r="B71" s="6" t="s">
        <v>10</v>
      </c>
      <c r="C71" s="26" t="s">
        <v>143</v>
      </c>
      <c r="D71" s="26"/>
      <c r="E71" s="26"/>
      <c r="F71" s="26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F1:F2"/>
    <mergeCell ref="A1:E1"/>
    <mergeCell ref="A2:E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E34" sqref="E34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49" t="s">
        <v>144</v>
      </c>
      <c r="B1" s="49"/>
      <c r="C1" s="49"/>
      <c r="D1" s="49"/>
      <c r="E1" s="47" t="s">
        <v>1</v>
      </c>
    </row>
    <row r="2" spans="1:5" ht="21" x14ac:dyDescent="0.25">
      <c r="A2" s="50" t="s">
        <v>266</v>
      </c>
      <c r="B2" s="50"/>
      <c r="C2" s="50"/>
      <c r="D2" s="50"/>
      <c r="E2" s="48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8" t="s">
        <v>5</v>
      </c>
      <c r="E3" s="5" t="s">
        <v>6</v>
      </c>
    </row>
    <row r="4" spans="1:5" ht="21" customHeight="1" x14ac:dyDescent="0.25">
      <c r="A4" s="29">
        <v>1</v>
      </c>
      <c r="B4" s="29" t="s">
        <v>7</v>
      </c>
      <c r="C4" s="30" t="s">
        <v>145</v>
      </c>
      <c r="D4" s="31" t="s">
        <v>146</v>
      </c>
      <c r="E4" s="32"/>
    </row>
    <row r="5" spans="1:5" ht="21" customHeight="1" x14ac:dyDescent="0.25">
      <c r="A5" s="29">
        <v>2</v>
      </c>
      <c r="B5" s="29" t="s">
        <v>7</v>
      </c>
      <c r="C5" s="30" t="s">
        <v>147</v>
      </c>
      <c r="D5" s="31" t="s">
        <v>148</v>
      </c>
      <c r="E5" s="32"/>
    </row>
    <row r="6" spans="1:5" ht="18" customHeight="1" x14ac:dyDescent="0.25">
      <c r="A6" s="29">
        <v>3</v>
      </c>
      <c r="B6" s="29" t="s">
        <v>10</v>
      </c>
      <c r="C6" s="30" t="s">
        <v>149</v>
      </c>
      <c r="D6" s="31" t="s">
        <v>150</v>
      </c>
      <c r="E6" s="33">
        <f>'[1]APOLO 02A'!$E$5</f>
        <v>2283598</v>
      </c>
    </row>
    <row r="7" spans="1:5" ht="15.75" customHeight="1" x14ac:dyDescent="0.25">
      <c r="A7" s="29">
        <v>4</v>
      </c>
      <c r="B7" s="29" t="s">
        <v>10</v>
      </c>
      <c r="C7" s="30" t="s">
        <v>151</v>
      </c>
      <c r="D7" s="31" t="s">
        <v>152</v>
      </c>
      <c r="E7" s="33">
        <f>'[1]APOLO 02A'!$E$6</f>
        <v>629113</v>
      </c>
    </row>
    <row r="8" spans="1:5" ht="15.75" customHeight="1" x14ac:dyDescent="0.25">
      <c r="A8" s="29">
        <v>5</v>
      </c>
      <c r="B8" s="29" t="s">
        <v>10</v>
      </c>
      <c r="C8" s="30" t="s">
        <v>153</v>
      </c>
      <c r="D8" s="31" t="s">
        <v>154</v>
      </c>
      <c r="E8" s="34">
        <f>E6-E7</f>
        <v>1654485</v>
      </c>
    </row>
    <row r="9" spans="1:5" ht="17.25" customHeight="1" x14ac:dyDescent="0.25">
      <c r="A9" s="29">
        <v>6</v>
      </c>
      <c r="B9" s="29" t="s">
        <v>7</v>
      </c>
      <c r="C9" s="30" t="s">
        <v>155</v>
      </c>
      <c r="D9" s="31" t="s">
        <v>156</v>
      </c>
      <c r="E9" s="32"/>
    </row>
    <row r="10" spans="1:5" ht="17.25" customHeight="1" x14ac:dyDescent="0.25">
      <c r="A10" s="29">
        <v>7</v>
      </c>
      <c r="B10" s="29" t="s">
        <v>10</v>
      </c>
      <c r="C10" s="30" t="s">
        <v>157</v>
      </c>
      <c r="D10" s="31" t="s">
        <v>158</v>
      </c>
      <c r="E10" s="33">
        <f>'[1]APOLO 02A'!$E$9</f>
        <v>0</v>
      </c>
    </row>
    <row r="11" spans="1:5" ht="17.25" customHeight="1" x14ac:dyDescent="0.25">
      <c r="A11" s="29">
        <v>8</v>
      </c>
      <c r="B11" s="29" t="s">
        <v>10</v>
      </c>
      <c r="C11" s="30" t="s">
        <v>159</v>
      </c>
      <c r="D11" s="31" t="s">
        <v>160</v>
      </c>
      <c r="E11" s="33">
        <f>'[1]APOLO 02A'!$E$10</f>
        <v>0</v>
      </c>
    </row>
    <row r="12" spans="1:5" ht="17.25" customHeight="1" x14ac:dyDescent="0.25">
      <c r="A12" s="29">
        <v>9</v>
      </c>
      <c r="B12" s="29" t="s">
        <v>10</v>
      </c>
      <c r="C12" s="30" t="s">
        <v>161</v>
      </c>
      <c r="D12" s="31" t="s">
        <v>162</v>
      </c>
      <c r="E12" s="33">
        <f>'[1]APOLO 02A'!$E$11</f>
        <v>2744</v>
      </c>
    </row>
    <row r="13" spans="1:5" ht="17.25" customHeight="1" x14ac:dyDescent="0.25">
      <c r="A13" s="29">
        <v>10</v>
      </c>
      <c r="B13" s="29" t="s">
        <v>10</v>
      </c>
      <c r="C13" s="30" t="s">
        <v>163</v>
      </c>
      <c r="D13" s="31" t="s">
        <v>164</v>
      </c>
      <c r="E13" s="33">
        <f>'[1]APOLO 02A'!$E$12</f>
        <v>170</v>
      </c>
    </row>
    <row r="14" spans="1:5" ht="17.25" customHeight="1" x14ac:dyDescent="0.25">
      <c r="A14" s="29">
        <v>11</v>
      </c>
      <c r="B14" s="29" t="s">
        <v>10</v>
      </c>
      <c r="C14" s="30" t="s">
        <v>165</v>
      </c>
      <c r="D14" s="31" t="s">
        <v>166</v>
      </c>
      <c r="E14" s="33">
        <f>'[1]APOLO 02A'!$E$13</f>
        <v>0</v>
      </c>
    </row>
    <row r="15" spans="1:5" ht="17.25" customHeight="1" x14ac:dyDescent="0.25">
      <c r="A15" s="29">
        <v>12</v>
      </c>
      <c r="B15" s="29" t="s">
        <v>10</v>
      </c>
      <c r="C15" s="30" t="s">
        <v>167</v>
      </c>
      <c r="D15" s="31" t="s">
        <v>168</v>
      </c>
      <c r="E15" s="33">
        <f>'[1]APOLO 02A'!$E$14</f>
        <v>-70</v>
      </c>
    </row>
    <row r="16" spans="1:5" ht="17.25" customHeight="1" x14ac:dyDescent="0.25">
      <c r="A16" s="29">
        <v>13</v>
      </c>
      <c r="B16" s="29" t="s">
        <v>10</v>
      </c>
      <c r="C16" s="30" t="s">
        <v>169</v>
      </c>
      <c r="D16" s="31" t="s">
        <v>170</v>
      </c>
      <c r="E16" s="33">
        <f>'[1]APOLO 02A'!$E$15</f>
        <v>0</v>
      </c>
    </row>
    <row r="17" spans="1:5" ht="17.25" customHeight="1" x14ac:dyDescent="0.25">
      <c r="A17" s="29">
        <v>14</v>
      </c>
      <c r="B17" s="29" t="s">
        <v>10</v>
      </c>
      <c r="C17" s="30" t="s">
        <v>171</v>
      </c>
      <c r="D17" s="31" t="s">
        <v>172</v>
      </c>
      <c r="E17" s="35">
        <f>'[1]APOLO 02A'!$E$16</f>
        <v>163315</v>
      </c>
    </row>
    <row r="18" spans="1:5" x14ac:dyDescent="0.25">
      <c r="A18" s="29">
        <v>15</v>
      </c>
      <c r="B18" s="29" t="s">
        <v>10</v>
      </c>
      <c r="C18" s="30" t="s">
        <v>173</v>
      </c>
      <c r="D18" s="31" t="s">
        <v>174</v>
      </c>
      <c r="E18" s="33">
        <f>'[1]APOLO 02A'!$E$17</f>
        <v>35792</v>
      </c>
    </row>
    <row r="19" spans="1:5" x14ac:dyDescent="0.25">
      <c r="A19" s="29">
        <v>16</v>
      </c>
      <c r="B19" s="29" t="s">
        <v>10</v>
      </c>
      <c r="C19" s="30" t="s">
        <v>175</v>
      </c>
      <c r="D19" s="31" t="s">
        <v>176</v>
      </c>
      <c r="E19" s="33">
        <f>'[1]APOLO 02A'!$E$18</f>
        <v>122634</v>
      </c>
    </row>
    <row r="20" spans="1:5" x14ac:dyDescent="0.25">
      <c r="A20" s="29">
        <v>17</v>
      </c>
      <c r="B20" s="29" t="s">
        <v>10</v>
      </c>
      <c r="C20" s="30" t="s">
        <v>177</v>
      </c>
      <c r="D20" s="31" t="s">
        <v>178</v>
      </c>
      <c r="E20" s="33">
        <f>'[1]APOLO 02A'!$E$19</f>
        <v>311</v>
      </c>
    </row>
    <row r="21" spans="1:5" x14ac:dyDescent="0.25">
      <c r="A21" s="29">
        <v>18</v>
      </c>
      <c r="B21" s="29" t="s">
        <v>10</v>
      </c>
      <c r="C21" s="30" t="s">
        <v>179</v>
      </c>
      <c r="D21" s="31" t="s">
        <v>180</v>
      </c>
      <c r="E21" s="33">
        <f>'[1]APOLO 02A'!$E$20</f>
        <v>502720</v>
      </c>
    </row>
    <row r="22" spans="1:5" x14ac:dyDescent="0.25">
      <c r="A22" s="29">
        <v>19</v>
      </c>
      <c r="B22" s="29" t="s">
        <v>10</v>
      </c>
      <c r="C22" s="30" t="s">
        <v>181</v>
      </c>
      <c r="D22" s="31" t="s">
        <v>182</v>
      </c>
      <c r="E22" s="33">
        <f>'[1]APOLO 02A'!$E$21</f>
        <v>16364</v>
      </c>
    </row>
    <row r="23" spans="1:5" x14ac:dyDescent="0.25">
      <c r="A23" s="29">
        <v>20</v>
      </c>
      <c r="B23" s="29" t="s">
        <v>10</v>
      </c>
      <c r="C23" s="30" t="s">
        <v>183</v>
      </c>
      <c r="D23" s="31" t="s">
        <v>184</v>
      </c>
      <c r="E23" s="33">
        <f>'[1]APOLO 02A'!$E$22</f>
        <v>477002</v>
      </c>
    </row>
    <row r="24" spans="1:5" x14ac:dyDescent="0.25">
      <c r="A24" s="29">
        <v>21</v>
      </c>
      <c r="B24" s="29" t="s">
        <v>10</v>
      </c>
      <c r="C24" s="30" t="s">
        <v>185</v>
      </c>
      <c r="D24" s="31" t="s">
        <v>186</v>
      </c>
      <c r="E24" s="34">
        <f>E10+E11+E12+E13+E14+E15+E16+E17+E18-E19-E20-E21-E22-E23</f>
        <v>-917080</v>
      </c>
    </row>
    <row r="25" spans="1:5" x14ac:dyDescent="0.25">
      <c r="A25" s="29">
        <v>22</v>
      </c>
      <c r="B25" s="29" t="s">
        <v>10</v>
      </c>
      <c r="C25" s="30" t="s">
        <v>187</v>
      </c>
      <c r="D25" s="31" t="s">
        <v>188</v>
      </c>
      <c r="E25" s="34">
        <f>E8+E24</f>
        <v>737405</v>
      </c>
    </row>
    <row r="26" spans="1:5" x14ac:dyDescent="0.25">
      <c r="A26" s="29">
        <v>23</v>
      </c>
      <c r="B26" s="29" t="s">
        <v>7</v>
      </c>
      <c r="C26" s="30" t="s">
        <v>189</v>
      </c>
      <c r="D26" s="31" t="s">
        <v>190</v>
      </c>
      <c r="E26" s="32"/>
    </row>
    <row r="27" spans="1:5" x14ac:dyDescent="0.25">
      <c r="A27" s="29">
        <v>24</v>
      </c>
      <c r="B27" s="29" t="s">
        <v>10</v>
      </c>
      <c r="C27" s="30" t="s">
        <v>191</v>
      </c>
      <c r="D27" s="31" t="s">
        <v>192</v>
      </c>
      <c r="E27" s="33">
        <f>'[1]APOLO 02A'!$E$26</f>
        <v>0</v>
      </c>
    </row>
    <row r="28" spans="1:5" x14ac:dyDescent="0.25">
      <c r="A28" s="29">
        <v>25</v>
      </c>
      <c r="B28" s="29" t="s">
        <v>10</v>
      </c>
      <c r="C28" s="30" t="s">
        <v>193</v>
      </c>
      <c r="D28" s="31" t="s">
        <v>194</v>
      </c>
      <c r="E28" s="33">
        <f>'[1]APOLO 02A'!$E$27</f>
        <v>-11672</v>
      </c>
    </row>
    <row r="29" spans="1:5" x14ac:dyDescent="0.25">
      <c r="A29" s="29">
        <v>26</v>
      </c>
      <c r="B29" s="29" t="s">
        <v>10</v>
      </c>
      <c r="C29" s="30" t="s">
        <v>195</v>
      </c>
      <c r="D29" s="31" t="s">
        <v>196</v>
      </c>
      <c r="E29" s="34">
        <f>E27+E28</f>
        <v>-11672</v>
      </c>
    </row>
    <row r="30" spans="1:5" x14ac:dyDescent="0.25">
      <c r="A30" s="29">
        <v>27</v>
      </c>
      <c r="B30" s="29" t="s">
        <v>10</v>
      </c>
      <c r="C30" s="30" t="s">
        <v>197</v>
      </c>
      <c r="D30" s="31" t="s">
        <v>198</v>
      </c>
      <c r="E30" s="34">
        <f>E25+E29</f>
        <v>725733</v>
      </c>
    </row>
    <row r="31" spans="1:5" x14ac:dyDescent="0.25">
      <c r="A31" s="29">
        <v>28</v>
      </c>
      <c r="B31" s="29" t="s">
        <v>10</v>
      </c>
      <c r="C31" s="30" t="s">
        <v>199</v>
      </c>
      <c r="D31" s="31" t="s">
        <v>200</v>
      </c>
      <c r="E31" s="34">
        <f>E32-E33</f>
        <v>174141</v>
      </c>
    </row>
    <row r="32" spans="1:5" x14ac:dyDescent="0.25">
      <c r="A32" s="29">
        <v>29</v>
      </c>
      <c r="B32" s="29" t="s">
        <v>10</v>
      </c>
      <c r="C32" s="30" t="s">
        <v>201</v>
      </c>
      <c r="D32" s="31" t="s">
        <v>202</v>
      </c>
      <c r="E32" s="33">
        <f>'[1]APOLO 02A'!$E$31</f>
        <v>149240</v>
      </c>
    </row>
    <row r="33" spans="1:5" x14ac:dyDescent="0.25">
      <c r="A33" s="29">
        <v>30</v>
      </c>
      <c r="B33" s="29" t="s">
        <v>10</v>
      </c>
      <c r="C33" s="30" t="s">
        <v>203</v>
      </c>
      <c r="D33" s="31" t="s">
        <v>204</v>
      </c>
      <c r="E33" s="33">
        <f>'[1]APOLO 02A'!$E$32</f>
        <v>-24901</v>
      </c>
    </row>
    <row r="34" spans="1:5" x14ac:dyDescent="0.25">
      <c r="A34" s="29">
        <v>31</v>
      </c>
      <c r="B34" s="29" t="s">
        <v>10</v>
      </c>
      <c r="C34" s="30" t="s">
        <v>205</v>
      </c>
      <c r="D34" s="31" t="s">
        <v>206</v>
      </c>
      <c r="E34" s="34">
        <f>E30-E31</f>
        <v>551592</v>
      </c>
    </row>
    <row r="35" spans="1:5" x14ac:dyDescent="0.25">
      <c r="A35" s="29">
        <v>32</v>
      </c>
      <c r="B35" s="29" t="s">
        <v>7</v>
      </c>
      <c r="C35" s="30" t="s">
        <v>207</v>
      </c>
      <c r="D35" s="31" t="s">
        <v>208</v>
      </c>
      <c r="E35" s="32"/>
    </row>
    <row r="36" spans="1:5" x14ac:dyDescent="0.25">
      <c r="A36" s="29">
        <v>33</v>
      </c>
      <c r="B36" s="29" t="s">
        <v>10</v>
      </c>
      <c r="C36" s="30" t="s">
        <v>209</v>
      </c>
      <c r="D36" s="31" t="s">
        <v>210</v>
      </c>
      <c r="E36" s="34">
        <f>E37+E38+E39</f>
        <v>0</v>
      </c>
    </row>
    <row r="37" spans="1:5" x14ac:dyDescent="0.25">
      <c r="A37" s="29">
        <v>34</v>
      </c>
      <c r="B37" s="29" t="s">
        <v>10</v>
      </c>
      <c r="C37" s="30" t="s">
        <v>211</v>
      </c>
      <c r="D37" s="31" t="s">
        <v>212</v>
      </c>
      <c r="E37" s="33">
        <v>0</v>
      </c>
    </row>
    <row r="38" spans="1:5" ht="30" x14ac:dyDescent="0.25">
      <c r="A38" s="29">
        <v>35</v>
      </c>
      <c r="B38" s="29" t="s">
        <v>10</v>
      </c>
      <c r="C38" s="30" t="s">
        <v>213</v>
      </c>
      <c r="D38" s="31" t="s">
        <v>214</v>
      </c>
      <c r="E38" s="33">
        <v>0</v>
      </c>
    </row>
    <row r="39" spans="1:5" x14ac:dyDescent="0.25">
      <c r="A39" s="29">
        <v>36</v>
      </c>
      <c r="B39" s="29" t="s">
        <v>10</v>
      </c>
      <c r="C39" s="30" t="s">
        <v>215</v>
      </c>
      <c r="D39" s="31" t="s">
        <v>216</v>
      </c>
      <c r="E39" s="33">
        <v>0</v>
      </c>
    </row>
    <row r="40" spans="1:5" x14ac:dyDescent="0.25">
      <c r="A40" s="29">
        <v>37</v>
      </c>
      <c r="B40" s="29" t="s">
        <v>10</v>
      </c>
      <c r="C40" s="30" t="s">
        <v>217</v>
      </c>
      <c r="D40" s="31" t="s">
        <v>218</v>
      </c>
      <c r="E40" s="34">
        <f>E41+E42+E43</f>
        <v>0</v>
      </c>
    </row>
    <row r="41" spans="1:5" ht="30" x14ac:dyDescent="0.25">
      <c r="A41" s="29">
        <v>38</v>
      </c>
      <c r="B41" s="29" t="s">
        <v>10</v>
      </c>
      <c r="C41" s="30" t="s">
        <v>219</v>
      </c>
      <c r="D41" s="31" t="s">
        <v>220</v>
      </c>
      <c r="E41" s="33">
        <v>0</v>
      </c>
    </row>
    <row r="42" spans="1:5" ht="30" x14ac:dyDescent="0.25">
      <c r="A42" s="29">
        <v>39</v>
      </c>
      <c r="B42" s="29" t="s">
        <v>10</v>
      </c>
      <c r="C42" s="30" t="s">
        <v>221</v>
      </c>
      <c r="D42" s="31" t="s">
        <v>222</v>
      </c>
      <c r="E42" s="35">
        <v>0</v>
      </c>
    </row>
    <row r="43" spans="1:5" x14ac:dyDescent="0.25">
      <c r="A43" s="29">
        <v>40</v>
      </c>
      <c r="B43" s="29" t="s">
        <v>10</v>
      </c>
      <c r="C43" s="30" t="s">
        <v>223</v>
      </c>
      <c r="D43" s="31" t="s">
        <v>216</v>
      </c>
      <c r="E43" s="33">
        <v>0</v>
      </c>
    </row>
    <row r="44" spans="1:5" x14ac:dyDescent="0.25">
      <c r="A44" s="29">
        <v>41</v>
      </c>
      <c r="B44" s="29" t="s">
        <v>10</v>
      </c>
      <c r="C44" s="30" t="s">
        <v>224</v>
      </c>
      <c r="D44" s="31" t="s">
        <v>225</v>
      </c>
      <c r="E44" s="34">
        <f>E36+E40</f>
        <v>0</v>
      </c>
    </row>
    <row r="45" spans="1:5" x14ac:dyDescent="0.25">
      <c r="A45" s="29">
        <v>42</v>
      </c>
      <c r="B45" s="29" t="s">
        <v>10</v>
      </c>
      <c r="C45" s="30" t="s">
        <v>226</v>
      </c>
      <c r="D45" s="31" t="s">
        <v>227</v>
      </c>
      <c r="E45" s="34">
        <f>E34+E44</f>
        <v>551592</v>
      </c>
    </row>
    <row r="46" spans="1:5" x14ac:dyDescent="0.25">
      <c r="A46" s="29">
        <v>43</v>
      </c>
      <c r="B46" s="29" t="s">
        <v>10</v>
      </c>
      <c r="C46" s="30" t="s">
        <v>228</v>
      </c>
      <c r="D46" s="31" t="s">
        <v>229</v>
      </c>
      <c r="E46" s="35">
        <v>0</v>
      </c>
    </row>
    <row r="47" spans="1:5" x14ac:dyDescent="0.25">
      <c r="A47" s="29">
        <v>44</v>
      </c>
      <c r="B47" s="29" t="s">
        <v>10</v>
      </c>
      <c r="C47" s="36" t="s">
        <v>230</v>
      </c>
      <c r="D47" s="36"/>
      <c r="E47" s="36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E19" sqref="E19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96.28515625" customWidth="1"/>
    <col min="5" max="5" width="19.85546875" style="1" customWidth="1"/>
  </cols>
  <sheetData>
    <row r="1" spans="1:5" ht="21" x14ac:dyDescent="0.25">
      <c r="A1" s="49" t="s">
        <v>231</v>
      </c>
      <c r="B1" s="49"/>
      <c r="C1" s="49"/>
      <c r="D1" s="49"/>
      <c r="E1" s="47" t="s">
        <v>1</v>
      </c>
    </row>
    <row r="2" spans="1:5" ht="21" x14ac:dyDescent="0.25">
      <c r="A2" s="50" t="s">
        <v>266</v>
      </c>
      <c r="B2" s="50"/>
      <c r="C2" s="50"/>
      <c r="D2" s="50"/>
      <c r="E2" s="48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8" t="s">
        <v>5</v>
      </c>
      <c r="E3" s="5" t="s">
        <v>6</v>
      </c>
    </row>
    <row r="4" spans="1:5" ht="15.75" thickBot="1" x14ac:dyDescent="0.3">
      <c r="A4" s="29">
        <v>1</v>
      </c>
      <c r="B4" s="29" t="s">
        <v>10</v>
      </c>
      <c r="C4" s="37" t="s">
        <v>232</v>
      </c>
      <c r="D4" s="38" t="s">
        <v>233</v>
      </c>
      <c r="E4" s="39">
        <f>E5+E6+E7</f>
        <v>909159</v>
      </c>
    </row>
    <row r="5" spans="1:5" ht="15.75" thickBot="1" x14ac:dyDescent="0.3">
      <c r="A5" s="29">
        <v>2</v>
      </c>
      <c r="B5" s="29" t="s">
        <v>10</v>
      </c>
      <c r="C5" s="37" t="s">
        <v>234</v>
      </c>
      <c r="D5" s="40" t="s">
        <v>235</v>
      </c>
      <c r="E5" s="41">
        <f>'[1]APOLO 03A'!$E$4</f>
        <v>0</v>
      </c>
    </row>
    <row r="6" spans="1:5" ht="30.75" thickBot="1" x14ac:dyDescent="0.3">
      <c r="A6" s="29">
        <v>3</v>
      </c>
      <c r="B6" s="29" t="s">
        <v>10</v>
      </c>
      <c r="C6" s="37" t="s">
        <v>236</v>
      </c>
      <c r="D6" s="40" t="s">
        <v>237</v>
      </c>
      <c r="E6" s="41">
        <f>'[1]APOLO 03A'!$E$5</f>
        <v>0</v>
      </c>
    </row>
    <row r="7" spans="1:5" ht="15.75" thickBot="1" x14ac:dyDescent="0.3">
      <c r="A7" s="29">
        <v>4</v>
      </c>
      <c r="B7" s="29" t="s">
        <v>10</v>
      </c>
      <c r="C7" s="37" t="s">
        <v>238</v>
      </c>
      <c r="D7" s="40" t="s">
        <v>239</v>
      </c>
      <c r="E7" s="41">
        <f>'[1]APOLO 03A'!$E$6</f>
        <v>909159</v>
      </c>
    </row>
    <row r="8" spans="1:5" ht="15.75" thickBot="1" x14ac:dyDescent="0.3">
      <c r="A8" s="29">
        <v>5</v>
      </c>
      <c r="B8" s="29" t="s">
        <v>10</v>
      </c>
      <c r="C8" s="37" t="s">
        <v>240</v>
      </c>
      <c r="D8" s="40" t="s">
        <v>241</v>
      </c>
      <c r="E8" s="42">
        <f>E9+E12+E13+E14</f>
        <v>3298951</v>
      </c>
    </row>
    <row r="9" spans="1:5" ht="30.75" thickBot="1" x14ac:dyDescent="0.3">
      <c r="A9" s="29">
        <v>6</v>
      </c>
      <c r="B9" s="29" t="s">
        <v>10</v>
      </c>
      <c r="C9" s="37" t="s">
        <v>242</v>
      </c>
      <c r="D9" s="40" t="s">
        <v>243</v>
      </c>
      <c r="E9" s="42">
        <f>E10+E11</f>
        <v>3298951</v>
      </c>
    </row>
    <row r="10" spans="1:5" ht="15.75" thickBot="1" x14ac:dyDescent="0.3">
      <c r="A10" s="29">
        <v>7</v>
      </c>
      <c r="B10" s="29" t="s">
        <v>10</v>
      </c>
      <c r="C10" s="37" t="s">
        <v>244</v>
      </c>
      <c r="D10" s="40" t="s">
        <v>245</v>
      </c>
      <c r="E10" s="41">
        <f>'[1]APOLO 03A'!$E$9</f>
        <v>0</v>
      </c>
    </row>
    <row r="11" spans="1:5" ht="15.75" thickBot="1" x14ac:dyDescent="0.3">
      <c r="A11" s="29">
        <v>8</v>
      </c>
      <c r="B11" s="29" t="s">
        <v>10</v>
      </c>
      <c r="C11" s="37" t="s">
        <v>246</v>
      </c>
      <c r="D11" s="40" t="s">
        <v>247</v>
      </c>
      <c r="E11" s="41">
        <f>'[1]APOLO 03A'!$E$10</f>
        <v>3298951</v>
      </c>
    </row>
    <row r="12" spans="1:5" ht="15.75" thickBot="1" x14ac:dyDescent="0.3">
      <c r="A12" s="29">
        <v>9</v>
      </c>
      <c r="B12" s="29" t="s">
        <v>10</v>
      </c>
      <c r="C12" s="37" t="s">
        <v>248</v>
      </c>
      <c r="D12" s="40" t="s">
        <v>249</v>
      </c>
      <c r="E12" s="41">
        <f>'[1]APOLO 03A'!$E$11</f>
        <v>0</v>
      </c>
    </row>
    <row r="13" spans="1:5" ht="30.75" thickBot="1" x14ac:dyDescent="0.3">
      <c r="A13" s="29">
        <v>10</v>
      </c>
      <c r="B13" s="29" t="s">
        <v>10</v>
      </c>
      <c r="C13" s="37" t="s">
        <v>250</v>
      </c>
      <c r="D13" s="40" t="s">
        <v>251</v>
      </c>
      <c r="E13" s="41">
        <f>'[1]APOLO 03A'!$E$12</f>
        <v>0</v>
      </c>
    </row>
    <row r="14" spans="1:5" ht="15.75" thickBot="1" x14ac:dyDescent="0.3">
      <c r="A14" s="29">
        <v>11</v>
      </c>
      <c r="B14" s="29" t="s">
        <v>10</v>
      </c>
      <c r="C14" s="37" t="s">
        <v>252</v>
      </c>
      <c r="D14" s="40" t="s">
        <v>253</v>
      </c>
      <c r="E14" s="41">
        <f>'[1]APOLO 03A'!$E$13</f>
        <v>0</v>
      </c>
    </row>
    <row r="15" spans="1:5" ht="15.75" thickBot="1" x14ac:dyDescent="0.3">
      <c r="A15" s="29">
        <v>12</v>
      </c>
      <c r="B15" s="29" t="s">
        <v>10</v>
      </c>
      <c r="C15" s="37" t="s">
        <v>254</v>
      </c>
      <c r="D15" s="40" t="s">
        <v>255</v>
      </c>
      <c r="E15" s="42">
        <f>E16+E17</f>
        <v>13</v>
      </c>
    </row>
    <row r="16" spans="1:5" ht="15.75" thickBot="1" x14ac:dyDescent="0.3">
      <c r="A16" s="29">
        <v>13</v>
      </c>
      <c r="B16" s="29" t="s">
        <v>10</v>
      </c>
      <c r="C16" s="37" t="s">
        <v>256</v>
      </c>
      <c r="D16" s="40" t="s">
        <v>257</v>
      </c>
      <c r="E16" s="41">
        <f>'[1]APOLO 03A'!$E$15</f>
        <v>0</v>
      </c>
    </row>
    <row r="17" spans="1:5" ht="15.75" thickBot="1" x14ac:dyDescent="0.3">
      <c r="A17" s="29">
        <v>14</v>
      </c>
      <c r="B17" s="29" t="s">
        <v>10</v>
      </c>
      <c r="C17" s="37" t="s">
        <v>258</v>
      </c>
      <c r="D17" s="40" t="s">
        <v>259</v>
      </c>
      <c r="E17" s="41">
        <f>'[1]APOLO 03A'!$E$16</f>
        <v>13</v>
      </c>
    </row>
    <row r="18" spans="1:5" ht="15.75" thickBot="1" x14ac:dyDescent="0.3">
      <c r="A18" s="29">
        <v>15</v>
      </c>
      <c r="B18" s="29" t="s">
        <v>10</v>
      </c>
      <c r="C18" s="37" t="s">
        <v>260</v>
      </c>
      <c r="D18" s="40" t="s">
        <v>261</v>
      </c>
      <c r="E18" s="42">
        <f>E19+E20</f>
        <v>537859</v>
      </c>
    </row>
    <row r="19" spans="1:5" ht="15.75" thickBot="1" x14ac:dyDescent="0.3">
      <c r="A19" s="29">
        <v>16</v>
      </c>
      <c r="B19" s="29" t="s">
        <v>10</v>
      </c>
      <c r="C19" s="37" t="s">
        <v>262</v>
      </c>
      <c r="D19" s="40" t="s">
        <v>263</v>
      </c>
      <c r="E19" s="41">
        <f>'[1]APOLO 03A'!$E$18</f>
        <v>537859</v>
      </c>
    </row>
    <row r="20" spans="1:5" x14ac:dyDescent="0.25">
      <c r="A20" s="29">
        <v>17</v>
      </c>
      <c r="B20" s="29" t="s">
        <v>10</v>
      </c>
      <c r="C20" s="43" t="s">
        <v>264</v>
      </c>
      <c r="D20" s="44" t="s">
        <v>265</v>
      </c>
      <c r="E20" s="45">
        <f>'[1]APOLO 03A'!$E$19</f>
        <v>0</v>
      </c>
    </row>
    <row r="21" spans="1:5" x14ac:dyDescent="0.25">
      <c r="A21" s="29">
        <v>18</v>
      </c>
      <c r="B21" s="29" t="s">
        <v>10</v>
      </c>
      <c r="C21" s="46" t="s">
        <v>230</v>
      </c>
      <c r="D21" s="46"/>
      <c r="E21" s="46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2022-05-27T01:14:22Z</dcterms:created>
  <dcterms:modified xsi:type="dcterms:W3CDTF">2022-05-27T01:45:15Z</dcterms:modified>
</cp:coreProperties>
</file>